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0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<sst xmlns="http://schemas.openxmlformats.org/spreadsheetml/2006/main" count="302" uniqueCount="135">
  <si>
    <t>Activity</t>
  </si>
  <si>
    <t>Resource</t>
  </si>
  <si>
    <t>Total Cost</t>
  </si>
  <si>
    <t>Minimum Costs</t>
  </si>
  <si>
    <t>Maximum Costs</t>
  </si>
  <si>
    <t>Identify partners</t>
  </si>
  <si>
    <t>Create committee structure</t>
  </si>
  <si>
    <t>Identify MAPP Committee members</t>
  </si>
  <si>
    <t>Identify key sponsors</t>
  </si>
  <si>
    <t>Plan first meeting</t>
  </si>
  <si>
    <t>Meeting space</t>
  </si>
  <si>
    <t>Postage costs</t>
  </si>
  <si>
    <t>Facilitator</t>
  </si>
  <si>
    <t>Copy costs for meeting materials</t>
  </si>
  <si>
    <t>Follow-up after meeting</t>
  </si>
  <si>
    <t>Laptop/projector</t>
  </si>
  <si>
    <t>Food (breakfast &amp; lunch)</t>
  </si>
  <si>
    <t>Staff Time</t>
  </si>
  <si>
    <t>Total</t>
  </si>
  <si>
    <t>Details</t>
  </si>
  <si>
    <t>Training</t>
  </si>
  <si>
    <t>1 training for 1 staff</t>
  </si>
  <si>
    <t>Audio/Visual</t>
  </si>
  <si>
    <t>Facilitator training for MAPP staff</t>
  </si>
  <si>
    <t>NPHPSP training for MAPP staff</t>
  </si>
  <si>
    <t>Dialogue training for MAPP staff</t>
  </si>
  <si>
    <t>Funding Source</t>
  </si>
  <si>
    <t>D</t>
  </si>
  <si>
    <t>D,P</t>
  </si>
  <si>
    <t>D,P,N</t>
  </si>
  <si>
    <t>C,F</t>
  </si>
  <si>
    <t>D,P,F</t>
  </si>
  <si>
    <t>N</t>
  </si>
  <si>
    <t>Food for 100 ppl</t>
  </si>
  <si>
    <t>150 invitations</t>
  </si>
  <si>
    <t>1 facilitator for 20 hrs</t>
  </si>
  <si>
    <t>1 venue for 1 day</t>
  </si>
  <si>
    <t>1 hotel rm for 1 day</t>
  </si>
  <si>
    <t>AV supply for 1 day</t>
  </si>
  <si>
    <t>15pg x 100ppl=1500pg</t>
  </si>
  <si>
    <t>Units/
Staff Hrs</t>
  </si>
  <si>
    <t>Cost per Unit</t>
  </si>
  <si>
    <t>Design visioning process</t>
  </si>
  <si>
    <t>Organizing for Success/Visioning</t>
  </si>
  <si>
    <t>Evaluate effectiveness of phases</t>
  </si>
  <si>
    <t>Identify previous visioning efforts</t>
  </si>
  <si>
    <t>Compile and finalize visioning</t>
  </si>
  <si>
    <t>Invite partners to meeting</t>
  </si>
  <si>
    <t>Marketing</t>
  </si>
  <si>
    <t>Promote vision online</t>
  </si>
  <si>
    <t>website</t>
  </si>
  <si>
    <t>Print vision on cards for distribution</t>
  </si>
  <si>
    <t>print 1,000 w/ graphics</t>
  </si>
  <si>
    <t>Create a brand</t>
  </si>
  <si>
    <t>partner designed logo</t>
  </si>
  <si>
    <t>professional logo</t>
  </si>
  <si>
    <t>P</t>
  </si>
  <si>
    <t>Print full-color glossy flyers</t>
  </si>
  <si>
    <t>Funding Sources: D=DHHS; P=Partner; F=Foundation Grant; N=NACCHO; C=County Appropriations; H=Hospital Community Benefit</t>
  </si>
  <si>
    <t>Additional .50 FTE for 6 months</t>
  </si>
  <si>
    <t>Additional 1 FTE for 6 months</t>
  </si>
  <si>
    <t>Collect existing assessment data</t>
  </si>
  <si>
    <t>Organize &amp; facilitate subcommittees</t>
  </si>
  <si>
    <t>Organize &amp; analyze data</t>
  </si>
  <si>
    <t>Create a system for updating data</t>
  </si>
  <si>
    <t>Plan &amp; convene NPHPSP meeting</t>
  </si>
  <si>
    <t>Staff Time for all Four MAPP Assessments</t>
  </si>
  <si>
    <t>Meeting minutes  &amp; correspondence</t>
  </si>
  <si>
    <t>Snacks (4 subcommittee of 15 ppl)</t>
  </si>
  <si>
    <t>(15 x 4) x 15 mtgs=900</t>
  </si>
  <si>
    <t>D, P</t>
  </si>
  <si>
    <t>15 pgs x 15 mtgs=225 pgs</t>
  </si>
  <si>
    <t>Subcommittee Meetings</t>
  </si>
  <si>
    <t>NPHPSP Completion Meeting</t>
  </si>
  <si>
    <t>1 venue for 1-2 day(s)</t>
  </si>
  <si>
    <t>Mail reports to partners</t>
  </si>
  <si>
    <t>Newspaper advertisement</t>
  </si>
  <si>
    <t>Data access costs</t>
  </si>
  <si>
    <t>Post information online</t>
  </si>
  <si>
    <t>Print 1000 (25 pgs)</t>
  </si>
  <si>
    <t>1000 outsourced reports</t>
  </si>
  <si>
    <t>Print CHIP report</t>
  </si>
  <si>
    <t>Design CHIP report</t>
  </si>
  <si>
    <t>professionally designed</t>
  </si>
  <si>
    <t>25 pg report</t>
  </si>
  <si>
    <t>C,F,H</t>
  </si>
  <si>
    <t>Food (100 ppl, 2days)</t>
  </si>
  <si>
    <t>1 hotel rm for 2 days</t>
  </si>
  <si>
    <t>AV supply for 2 days</t>
  </si>
  <si>
    <t>Facilitators</t>
  </si>
  <si>
    <t>5 facilitator for 20 hrs</t>
  </si>
  <si>
    <t>5 facilitators for 20 hrs</t>
  </si>
  <si>
    <t>Train facilitators &amp; recorders for NPHPSP meeting</t>
  </si>
  <si>
    <t>Four Assessments</t>
  </si>
  <si>
    <t>Identifying Strategic Issues and Formulating Goals and Strategies</t>
  </si>
  <si>
    <t>Staff hired for previous phases</t>
  </si>
  <si>
    <t>Phase 4-5 Meeting</t>
  </si>
  <si>
    <t>Phase 4-5 Planning Meeting</t>
  </si>
  <si>
    <t>Assist MAPP Committee in planning</t>
  </si>
  <si>
    <t>Organize data collected in phase 3</t>
  </si>
  <si>
    <t>Evaluate effectiveness of phase 3</t>
  </si>
  <si>
    <t>Prepare for phase 4/5 meeting</t>
  </si>
  <si>
    <t>50 pgs x 12 ppl=600 pgs</t>
  </si>
  <si>
    <t>1 full-day meeting</t>
  </si>
  <si>
    <t>1 day meeting</t>
  </si>
  <si>
    <t>Food (100 ppl, 1 day)</t>
  </si>
  <si>
    <t>Total Costs</t>
  </si>
  <si>
    <t>Phases</t>
  </si>
  <si>
    <t>1-2</t>
  </si>
  <si>
    <t>3</t>
  </si>
  <si>
    <t>4-5</t>
  </si>
  <si>
    <t>Total Estimated Minimum and Maximum Costs for Phases 1-5 (18 months)</t>
  </si>
  <si>
    <t>.50 FTE for 1.5 year
(e.g. epidemiologist, health planner, and/or health educator)</t>
  </si>
  <si>
    <t>1 FTE for 1.5 year (e.g. epidemiologist, health planner, and/or health educator)</t>
  </si>
  <si>
    <t>Orientation &amp; Visioning Meeting</t>
  </si>
  <si>
    <t>D,P,F,H</t>
  </si>
  <si>
    <t>3 mtgs/mo. for 5mo.</t>
  </si>
  <si>
    <t>3 time/mo. for 5mo.</t>
  </si>
  <si>
    <t>Food (15ppl)</t>
  </si>
  <si>
    <t>1/4 pg color in Gazette</t>
  </si>
  <si>
    <t>1 pg color in Gazette</t>
  </si>
  <si>
    <t>D,C,F,H</t>
  </si>
  <si>
    <t>Focus groups</t>
  </si>
  <si>
    <t>Survey development</t>
  </si>
  <si>
    <t>Other primary data collection</t>
  </si>
  <si>
    <t>Data analysis</t>
  </si>
  <si>
    <t>Interviews</t>
  </si>
  <si>
    <t>Survey dissemination</t>
  </si>
  <si>
    <t>Data collection (methods will depend on subcommittee decisions)</t>
  </si>
  <si>
    <t>Town hall meetings</t>
  </si>
  <si>
    <t>Costs exclude data collection costs that are contingent on subcommittee decisions and availability of data.</t>
  </si>
  <si>
    <t>graphic design</t>
  </si>
  <si>
    <t>1 training w/scholarship</t>
  </si>
  <si>
    <t>Conference calls</t>
  </si>
  <si>
    <t>6 x 60 min. calls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</si>
</sst>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0"/>
      <name val="Arial"/>
      <family val="0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164" fontId="2" fillId="0" borderId="4" xfId="0" applyNumberFormat="1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top" wrapText="1"/>
    </xf>
    <xf numFmtId="164" fontId="2" fillId="0" borderId="7" xfId="0" applyNumberFormat="1" applyFont="1" applyFill="1" applyBorder="1" applyAlignment="1">
      <alignment horizontal="center" vertical="top" wrapText="1"/>
    </xf>
    <xf numFmtId="164" fontId="3" fillId="0" borderId="7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164" fontId="2" fillId="2" borderId="4" xfId="0" applyNumberFormat="1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164" fontId="2" fillId="2" borderId="7" xfId="0" applyNumberFormat="1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164" fontId="2" fillId="0" borderId="18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left" vertical="center" wrapText="1"/>
    </xf>
    <xf numFmtId="0" fontId="2" fillId="4" borderId="2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2" borderId="24" xfId="0" applyNumberFormat="1" applyFont="1" applyFill="1" applyBorder="1" applyAlignment="1">
      <alignment horizontal="center" vertical="top" wrapText="1"/>
    </xf>
    <xf numFmtId="164" fontId="2" fillId="2" borderId="25" xfId="0" applyNumberFormat="1" applyFont="1" applyFill="1" applyBorder="1" applyAlignment="1">
      <alignment horizontal="center" vertical="top" wrapText="1"/>
    </xf>
    <xf numFmtId="164" fontId="2" fillId="2" borderId="26" xfId="0" applyNumberFormat="1" applyFont="1" applyFill="1" applyBorder="1" applyAlignment="1">
      <alignment horizontal="center" vertical="top" wrapText="1"/>
    </xf>
    <xf numFmtId="0" fontId="1" fillId="5" borderId="27" xfId="0" applyFont="1" applyFill="1" applyBorder="1" applyAlignment="1">
      <alignment horizontal="left" vertical="center" wrapText="1"/>
    </xf>
    <xf numFmtId="0" fontId="1" fillId="5" borderId="28" xfId="0" applyFont="1" applyFill="1" applyBorder="1" applyAlignment="1">
      <alignment horizontal="left" vertical="center" wrapText="1"/>
    </xf>
    <xf numFmtId="0" fontId="1" fillId="5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top" wrapText="1"/>
    </xf>
    <xf numFmtId="0" fontId="0" fillId="0" borderId="31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" fillId="0" borderId="32" xfId="0" applyFont="1" applyFill="1" applyBorder="1" applyAlignment="1">
      <alignment horizontal="center" vertical="top" wrapText="1"/>
    </xf>
    <xf numFmtId="0" fontId="0" fillId="0" borderId="33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" fillId="2" borderId="34" xfId="0" applyFont="1" applyFill="1" applyBorder="1" applyAlignment="1">
      <alignment horizontal="center" vertical="top" wrapText="1"/>
    </xf>
    <xf numFmtId="0" fontId="2" fillId="2" borderId="35" xfId="0" applyFont="1" applyFill="1" applyBorder="1" applyAlignment="1">
      <alignment horizontal="center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64" fontId="2" fillId="0" borderId="25" xfId="0" applyNumberFormat="1" applyFont="1" applyFill="1" applyBorder="1" applyAlignment="1">
      <alignment horizontal="center" vertical="top" wrapText="1"/>
    </xf>
    <xf numFmtId="164" fontId="2" fillId="0" borderId="26" xfId="0" applyNumberFormat="1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2" borderId="37" xfId="0" applyFont="1" applyFill="1" applyBorder="1" applyAlignment="1">
      <alignment horizontal="left" vertical="top" wrapText="1"/>
    </xf>
    <xf numFmtId="0" fontId="2" fillId="2" borderId="38" xfId="0" applyFont="1" applyFill="1" applyBorder="1" applyAlignment="1">
      <alignment horizontal="left" vertical="top" wrapText="1"/>
    </xf>
    <xf numFmtId="0" fontId="2" fillId="4" borderId="16" xfId="0" applyFont="1" applyFill="1" applyBorder="1" applyAlignment="1">
      <alignment horizontal="left" vertical="top" wrapText="1"/>
    </xf>
    <xf numFmtId="0" fontId="0" fillId="4" borderId="16" xfId="0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top" wrapText="1"/>
    </xf>
    <xf numFmtId="0" fontId="2" fillId="2" borderId="37" xfId="0" applyFont="1" applyFill="1" applyBorder="1" applyAlignment="1">
      <alignment horizontal="center" vertical="top" wrapText="1"/>
    </xf>
    <xf numFmtId="0" fontId="2" fillId="2" borderId="38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37" xfId="0" applyFont="1" applyFill="1" applyBorder="1" applyAlignment="1">
      <alignment horizontal="left" vertical="top" wrapText="1"/>
    </xf>
    <xf numFmtId="0" fontId="2" fillId="0" borderId="38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  <xf numFmtId="0" fontId="2" fillId="0" borderId="36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1" fillId="5" borderId="0" xfId="0" applyFont="1" applyFill="1" applyBorder="1" applyAlignment="1">
      <alignment horizontal="left" vertical="center" wrapText="1"/>
    </xf>
    <xf numFmtId="0" fontId="2" fillId="2" borderId="40" xfId="0" applyFont="1" applyFill="1" applyBorder="1" applyAlignment="1">
      <alignment horizontal="left" vertical="top" wrapText="1"/>
    </xf>
    <xf numFmtId="0" fontId="2" fillId="2" borderId="41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workbookViewId="0" topLeftCell="A1">
      <selection activeCell="H24" sqref="H24"/>
    </sheetView>
  </sheetViews>
  <sheetFormatPr defaultColWidth="9.140625" defaultRowHeight="12" customHeight="1"/>
  <cols>
    <col min="1" max="1" width="10.421875" style="2" customWidth="1"/>
    <col min="2" max="2" width="25.57421875" style="2" customWidth="1"/>
    <col min="3" max="3" width="17.8515625" style="2" customWidth="1"/>
    <col min="4" max="4" width="5.57421875" style="3" customWidth="1"/>
    <col min="5" max="5" width="9.140625" style="3" customWidth="1"/>
    <col min="6" max="6" width="9.00390625" style="3" customWidth="1"/>
    <col min="7" max="7" width="7.8515625" style="3" customWidth="1"/>
    <col min="8" max="8" width="17.8515625" style="2" customWidth="1"/>
    <col min="9" max="9" width="5.57421875" style="2" customWidth="1"/>
    <col min="10" max="10" width="9.140625" style="2" customWidth="1"/>
    <col min="11" max="11" width="9.8515625" style="2" customWidth="1"/>
    <col min="12" max="12" width="7.8515625" style="3" customWidth="1"/>
    <col min="13" max="16384" width="9.140625" style="2" customWidth="1"/>
  </cols>
  <sheetData>
    <row r="1" spans="1:12" s="47" customFormat="1" ht="21" customHeight="1">
      <c r="A1" s="98" t="s">
        <v>111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57" customFormat="1" ht="12.75">
      <c r="A2" s="59" t="s">
        <v>130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3" ht="12" customHeight="1" thickBot="1">
      <c r="A3" s="28" t="s">
        <v>107</v>
      </c>
      <c r="B3" s="28" t="s">
        <v>3</v>
      </c>
      <c r="C3" s="28" t="s">
        <v>4</v>
      </c>
    </row>
    <row r="4" spans="1:3" ht="12" customHeight="1">
      <c r="A4" s="43" t="s">
        <v>108</v>
      </c>
      <c r="B4" s="44">
        <f>F40</f>
        <v>61636.5</v>
      </c>
      <c r="C4" s="44">
        <f>K40</f>
        <v>150486.5</v>
      </c>
    </row>
    <row r="5" spans="1:3" ht="12" customHeight="1">
      <c r="A5" s="43" t="s">
        <v>109</v>
      </c>
      <c r="B5" s="44">
        <f>F71</f>
        <v>27683.75</v>
      </c>
      <c r="C5" s="44">
        <f>K71</f>
        <v>70883.75</v>
      </c>
    </row>
    <row r="6" spans="1:3" ht="12" customHeight="1" thickBot="1">
      <c r="A6" s="45" t="s">
        <v>110</v>
      </c>
      <c r="B6" s="46">
        <f>F96</f>
        <v>3203</v>
      </c>
      <c r="C6" s="46">
        <f>K96</f>
        <v>29878</v>
      </c>
    </row>
    <row r="7" spans="1:3" ht="12" customHeight="1">
      <c r="A7" s="43" t="s">
        <v>106</v>
      </c>
      <c r="B7" s="44">
        <f>SUM(B4:B6)</f>
        <v>92523.25</v>
      </c>
      <c r="C7" s="44">
        <f>SUM(C4:C6)</f>
        <v>251248.25</v>
      </c>
    </row>
    <row r="8" ht="21.75" customHeight="1" thickBot="1"/>
    <row r="9" spans="1:12" s="42" customFormat="1" ht="21" customHeight="1" thickBot="1">
      <c r="A9" s="64" t="s">
        <v>43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6"/>
    </row>
    <row r="10" spans="1:12" ht="12" customHeight="1">
      <c r="A10" s="15"/>
      <c r="B10" s="14"/>
      <c r="C10" s="67" t="s">
        <v>3</v>
      </c>
      <c r="D10" s="68"/>
      <c r="E10" s="68"/>
      <c r="F10" s="68"/>
      <c r="G10" s="69"/>
      <c r="H10" s="67" t="s">
        <v>4</v>
      </c>
      <c r="I10" s="68"/>
      <c r="J10" s="68"/>
      <c r="K10" s="68"/>
      <c r="L10" s="69"/>
    </row>
    <row r="11" spans="1:12" ht="14.25" customHeight="1">
      <c r="A11" s="26"/>
      <c r="B11" s="27"/>
      <c r="C11" s="70" t="s">
        <v>58</v>
      </c>
      <c r="D11" s="71"/>
      <c r="E11" s="71"/>
      <c r="F11" s="71"/>
      <c r="G11" s="71"/>
      <c r="H11" s="71"/>
      <c r="I11" s="71"/>
      <c r="J11" s="71"/>
      <c r="K11" s="71"/>
      <c r="L11" s="72"/>
    </row>
    <row r="12" spans="1:12" s="42" customFormat="1" ht="35.25" customHeight="1" thickBot="1">
      <c r="A12" s="48" t="s">
        <v>0</v>
      </c>
      <c r="B12" s="49" t="s">
        <v>19</v>
      </c>
      <c r="C12" s="50" t="s">
        <v>1</v>
      </c>
      <c r="D12" s="51" t="s">
        <v>40</v>
      </c>
      <c r="E12" s="52" t="s">
        <v>41</v>
      </c>
      <c r="F12" s="52" t="s">
        <v>2</v>
      </c>
      <c r="G12" s="53" t="s">
        <v>26</v>
      </c>
      <c r="H12" s="50" t="s">
        <v>1</v>
      </c>
      <c r="I12" s="51" t="s">
        <v>40</v>
      </c>
      <c r="J12" s="52" t="s">
        <v>41</v>
      </c>
      <c r="K12" s="52" t="s">
        <v>2</v>
      </c>
      <c r="L12" s="53" t="s">
        <v>26</v>
      </c>
    </row>
    <row r="13" spans="1:12" ht="12" customHeight="1">
      <c r="A13" s="76" t="s">
        <v>17</v>
      </c>
      <c r="B13" s="22" t="s">
        <v>5</v>
      </c>
      <c r="C13" s="91" t="s">
        <v>112</v>
      </c>
      <c r="D13" s="93">
        <v>0.75</v>
      </c>
      <c r="E13" s="79">
        <v>80000</v>
      </c>
      <c r="F13" s="79">
        <f>D13*E13</f>
        <v>60000</v>
      </c>
      <c r="G13" s="81" t="s">
        <v>27</v>
      </c>
      <c r="H13" s="83" t="s">
        <v>113</v>
      </c>
      <c r="I13" s="88">
        <v>1.5</v>
      </c>
      <c r="J13" s="62">
        <v>80000</v>
      </c>
      <c r="K13" s="62">
        <f>I13*J13</f>
        <v>120000</v>
      </c>
      <c r="L13" s="73" t="s">
        <v>28</v>
      </c>
    </row>
    <row r="14" spans="1:12" s="1" customFormat="1" ht="11.25">
      <c r="A14" s="76"/>
      <c r="B14" s="8" t="s">
        <v>6</v>
      </c>
      <c r="C14" s="91"/>
      <c r="D14" s="93"/>
      <c r="E14" s="79"/>
      <c r="F14" s="79"/>
      <c r="G14" s="81"/>
      <c r="H14" s="83"/>
      <c r="I14" s="88"/>
      <c r="J14" s="62"/>
      <c r="K14" s="62"/>
      <c r="L14" s="73"/>
    </row>
    <row r="15" spans="1:12" ht="12" customHeight="1">
      <c r="A15" s="76"/>
      <c r="B15" s="8" t="s">
        <v>7</v>
      </c>
      <c r="C15" s="91"/>
      <c r="D15" s="93"/>
      <c r="E15" s="79"/>
      <c r="F15" s="79"/>
      <c r="G15" s="81"/>
      <c r="H15" s="83"/>
      <c r="I15" s="88"/>
      <c r="J15" s="62"/>
      <c r="K15" s="62"/>
      <c r="L15" s="73"/>
    </row>
    <row r="16" spans="1:12" ht="12" customHeight="1">
      <c r="A16" s="97"/>
      <c r="B16" s="21" t="s">
        <v>8</v>
      </c>
      <c r="C16" s="91"/>
      <c r="D16" s="93"/>
      <c r="E16" s="79"/>
      <c r="F16" s="79"/>
      <c r="G16" s="81"/>
      <c r="H16" s="83"/>
      <c r="I16" s="88"/>
      <c r="J16" s="62"/>
      <c r="K16" s="62"/>
      <c r="L16" s="73"/>
    </row>
    <row r="17" spans="1:12" ht="12" customHeight="1">
      <c r="A17" s="97"/>
      <c r="B17" s="21" t="s">
        <v>45</v>
      </c>
      <c r="C17" s="91"/>
      <c r="D17" s="93"/>
      <c r="E17" s="79"/>
      <c r="F17" s="79"/>
      <c r="G17" s="81"/>
      <c r="H17" s="83"/>
      <c r="I17" s="88"/>
      <c r="J17" s="62"/>
      <c r="K17" s="62"/>
      <c r="L17" s="73"/>
    </row>
    <row r="18" spans="1:12" ht="12" customHeight="1">
      <c r="A18" s="97"/>
      <c r="B18" s="21" t="s">
        <v>42</v>
      </c>
      <c r="C18" s="91"/>
      <c r="D18" s="93"/>
      <c r="E18" s="79"/>
      <c r="F18" s="79"/>
      <c r="G18" s="81"/>
      <c r="H18" s="83"/>
      <c r="I18" s="88"/>
      <c r="J18" s="62"/>
      <c r="K18" s="62"/>
      <c r="L18" s="73"/>
    </row>
    <row r="19" spans="1:12" ht="12" customHeight="1">
      <c r="A19" s="97"/>
      <c r="B19" s="21" t="s">
        <v>9</v>
      </c>
      <c r="C19" s="91"/>
      <c r="D19" s="93"/>
      <c r="E19" s="79"/>
      <c r="F19" s="79"/>
      <c r="G19" s="81"/>
      <c r="H19" s="83"/>
      <c r="I19" s="88"/>
      <c r="J19" s="62"/>
      <c r="K19" s="62"/>
      <c r="L19" s="73"/>
    </row>
    <row r="20" spans="1:12" ht="12" customHeight="1">
      <c r="A20" s="97"/>
      <c r="B20" s="21" t="s">
        <v>47</v>
      </c>
      <c r="C20" s="91"/>
      <c r="D20" s="93"/>
      <c r="E20" s="79"/>
      <c r="F20" s="79"/>
      <c r="G20" s="81"/>
      <c r="H20" s="83"/>
      <c r="I20" s="88"/>
      <c r="J20" s="62"/>
      <c r="K20" s="62"/>
      <c r="L20" s="73"/>
    </row>
    <row r="21" spans="1:12" ht="12" customHeight="1">
      <c r="A21" s="97"/>
      <c r="B21" s="21" t="s">
        <v>14</v>
      </c>
      <c r="C21" s="91"/>
      <c r="D21" s="93"/>
      <c r="E21" s="79"/>
      <c r="F21" s="79"/>
      <c r="G21" s="81"/>
      <c r="H21" s="83"/>
      <c r="I21" s="88"/>
      <c r="J21" s="62"/>
      <c r="K21" s="62"/>
      <c r="L21" s="73"/>
    </row>
    <row r="22" spans="1:12" ht="12" customHeight="1">
      <c r="A22" s="76"/>
      <c r="B22" s="21" t="s">
        <v>46</v>
      </c>
      <c r="C22" s="91"/>
      <c r="D22" s="93"/>
      <c r="E22" s="79"/>
      <c r="F22" s="79"/>
      <c r="G22" s="81"/>
      <c r="H22" s="83"/>
      <c r="I22" s="88"/>
      <c r="J22" s="62"/>
      <c r="K22" s="62"/>
      <c r="L22" s="73"/>
    </row>
    <row r="23" spans="1:12" ht="12" customHeight="1">
      <c r="A23" s="90"/>
      <c r="B23" s="21" t="s">
        <v>44</v>
      </c>
      <c r="C23" s="92"/>
      <c r="D23" s="94"/>
      <c r="E23" s="80"/>
      <c r="F23" s="80"/>
      <c r="G23" s="82"/>
      <c r="H23" s="84"/>
      <c r="I23" s="89"/>
      <c r="J23" s="63"/>
      <c r="K23" s="63"/>
      <c r="L23" s="74"/>
    </row>
    <row r="24" spans="1:12" ht="12" customHeight="1">
      <c r="A24" s="75" t="s">
        <v>114</v>
      </c>
      <c r="B24" s="8" t="s">
        <v>10</v>
      </c>
      <c r="C24" s="30" t="s">
        <v>36</v>
      </c>
      <c r="D24" s="5">
        <v>1</v>
      </c>
      <c r="E24" s="4">
        <v>0</v>
      </c>
      <c r="F24" s="4">
        <f>D24*E24</f>
        <v>0</v>
      </c>
      <c r="G24" s="6" t="s">
        <v>28</v>
      </c>
      <c r="H24" s="29" t="s">
        <v>37</v>
      </c>
      <c r="I24" s="16">
        <v>1</v>
      </c>
      <c r="J24" s="17">
        <v>500</v>
      </c>
      <c r="K24" s="17">
        <f>I24*J24</f>
        <v>500</v>
      </c>
      <c r="L24" s="18" t="s">
        <v>85</v>
      </c>
    </row>
    <row r="25" spans="1:12" ht="12" customHeight="1">
      <c r="A25" s="76"/>
      <c r="B25" s="8" t="s">
        <v>22</v>
      </c>
      <c r="C25" s="30" t="s">
        <v>15</v>
      </c>
      <c r="D25" s="5">
        <v>1</v>
      </c>
      <c r="E25" s="4">
        <v>0</v>
      </c>
      <c r="F25" s="4">
        <f aca="true" t="shared" si="0" ref="F25:F38">D25*E25</f>
        <v>0</v>
      </c>
      <c r="G25" s="6" t="s">
        <v>27</v>
      </c>
      <c r="H25" s="29" t="s">
        <v>38</v>
      </c>
      <c r="I25" s="16">
        <v>1</v>
      </c>
      <c r="J25" s="17">
        <v>100</v>
      </c>
      <c r="K25" s="17">
        <f aca="true" t="shared" si="1" ref="K25:K39">I25*J25</f>
        <v>100</v>
      </c>
      <c r="L25" s="18" t="s">
        <v>30</v>
      </c>
    </row>
    <row r="26" spans="1:12" ht="12" customHeight="1">
      <c r="A26" s="76"/>
      <c r="B26" s="8" t="s">
        <v>13</v>
      </c>
      <c r="C26" s="30" t="s">
        <v>39</v>
      </c>
      <c r="D26" s="5">
        <v>1500</v>
      </c>
      <c r="E26" s="4">
        <v>0.05</v>
      </c>
      <c r="F26" s="4">
        <f t="shared" si="0"/>
        <v>75</v>
      </c>
      <c r="G26" s="6" t="s">
        <v>27</v>
      </c>
      <c r="H26" s="30" t="s">
        <v>39</v>
      </c>
      <c r="I26" s="5">
        <v>1500</v>
      </c>
      <c r="J26" s="4">
        <v>0.05</v>
      </c>
      <c r="K26" s="33">
        <f t="shared" si="1"/>
        <v>75</v>
      </c>
      <c r="L26" s="6" t="s">
        <v>27</v>
      </c>
    </row>
    <row r="27" spans="1:12" ht="12" customHeight="1">
      <c r="A27" s="76"/>
      <c r="B27" s="8" t="s">
        <v>16</v>
      </c>
      <c r="C27" s="30" t="s">
        <v>33</v>
      </c>
      <c r="D27" s="5">
        <v>100</v>
      </c>
      <c r="E27" s="4">
        <v>15</v>
      </c>
      <c r="F27" s="4">
        <f t="shared" si="0"/>
        <v>1500</v>
      </c>
      <c r="G27" s="6" t="s">
        <v>28</v>
      </c>
      <c r="H27" s="29" t="s">
        <v>33</v>
      </c>
      <c r="I27" s="16">
        <v>100</v>
      </c>
      <c r="J27" s="17">
        <v>75</v>
      </c>
      <c r="K27" s="17">
        <f t="shared" si="1"/>
        <v>7500</v>
      </c>
      <c r="L27" s="18" t="s">
        <v>115</v>
      </c>
    </row>
    <row r="28" spans="1:12" ht="12" customHeight="1">
      <c r="A28" s="76"/>
      <c r="B28" s="8" t="s">
        <v>11</v>
      </c>
      <c r="C28" s="30" t="s">
        <v>34</v>
      </c>
      <c r="D28" s="5">
        <v>150</v>
      </c>
      <c r="E28" s="4">
        <v>0.41</v>
      </c>
      <c r="F28" s="4">
        <f t="shared" si="0"/>
        <v>61.49999999999999</v>
      </c>
      <c r="G28" s="6" t="s">
        <v>27</v>
      </c>
      <c r="H28" s="30" t="s">
        <v>34</v>
      </c>
      <c r="I28" s="5">
        <v>150</v>
      </c>
      <c r="J28" s="4">
        <v>0.41</v>
      </c>
      <c r="K28" s="33">
        <f t="shared" si="1"/>
        <v>61.49999999999999</v>
      </c>
      <c r="L28" s="6" t="s">
        <v>27</v>
      </c>
    </row>
    <row r="29" spans="1:12" ht="12" customHeight="1">
      <c r="A29" s="90"/>
      <c r="B29" s="21" t="s">
        <v>12</v>
      </c>
      <c r="C29" s="30" t="s">
        <v>35</v>
      </c>
      <c r="D29" s="5">
        <v>20</v>
      </c>
      <c r="E29" s="4">
        <v>0</v>
      </c>
      <c r="F29" s="4">
        <f t="shared" si="0"/>
        <v>0</v>
      </c>
      <c r="G29" s="6" t="s">
        <v>29</v>
      </c>
      <c r="H29" s="29" t="s">
        <v>35</v>
      </c>
      <c r="I29" s="16">
        <v>20</v>
      </c>
      <c r="J29" s="17">
        <v>100</v>
      </c>
      <c r="K29" s="17">
        <f t="shared" si="1"/>
        <v>2000</v>
      </c>
      <c r="L29" s="18" t="s">
        <v>85</v>
      </c>
    </row>
    <row r="30" spans="1:12" ht="12" customHeight="1">
      <c r="A30" s="75" t="s">
        <v>48</v>
      </c>
      <c r="B30" s="21" t="s">
        <v>49</v>
      </c>
      <c r="C30" s="30" t="s">
        <v>50</v>
      </c>
      <c r="D30" s="5">
        <v>1</v>
      </c>
      <c r="E30" s="4">
        <v>0</v>
      </c>
      <c r="F30" s="4">
        <f t="shared" si="0"/>
        <v>0</v>
      </c>
      <c r="G30" s="6" t="s">
        <v>28</v>
      </c>
      <c r="H30" s="30" t="s">
        <v>50</v>
      </c>
      <c r="I30" s="5">
        <v>1</v>
      </c>
      <c r="J30" s="4">
        <v>0</v>
      </c>
      <c r="K30" s="4">
        <f t="shared" si="1"/>
        <v>0</v>
      </c>
      <c r="L30" s="6" t="s">
        <v>28</v>
      </c>
    </row>
    <row r="31" spans="1:12" ht="12" customHeight="1">
      <c r="A31" s="76"/>
      <c r="B31" s="21" t="s">
        <v>51</v>
      </c>
      <c r="C31" s="30"/>
      <c r="D31" s="5"/>
      <c r="E31" s="4"/>
      <c r="F31" s="4"/>
      <c r="G31" s="6"/>
      <c r="H31" s="29" t="s">
        <v>52</v>
      </c>
      <c r="I31" s="16">
        <v>1000</v>
      </c>
      <c r="J31" s="17">
        <v>0.25</v>
      </c>
      <c r="K31" s="17">
        <f>I31*J31</f>
        <v>250</v>
      </c>
      <c r="L31" s="18" t="s">
        <v>31</v>
      </c>
    </row>
    <row r="32" spans="1:12" ht="12" customHeight="1">
      <c r="A32" s="76"/>
      <c r="B32" s="21"/>
      <c r="C32" s="30"/>
      <c r="D32" s="5"/>
      <c r="E32" s="4"/>
      <c r="F32" s="4"/>
      <c r="G32" s="6"/>
      <c r="H32" s="29" t="s">
        <v>131</v>
      </c>
      <c r="I32" s="16">
        <v>1</v>
      </c>
      <c r="J32" s="17">
        <v>2000</v>
      </c>
      <c r="K32" s="17">
        <f>I32*J32</f>
        <v>2000</v>
      </c>
      <c r="L32" s="18"/>
    </row>
    <row r="33" spans="1:12" ht="12" customHeight="1">
      <c r="A33" s="76"/>
      <c r="B33" s="21" t="s">
        <v>76</v>
      </c>
      <c r="C33" s="30"/>
      <c r="D33" s="5"/>
      <c r="E33" s="4"/>
      <c r="F33" s="4"/>
      <c r="G33" s="6"/>
      <c r="H33" s="29" t="s">
        <v>119</v>
      </c>
      <c r="I33" s="16">
        <v>1</v>
      </c>
      <c r="J33" s="17">
        <v>2800</v>
      </c>
      <c r="K33" s="17">
        <f>I33*J33</f>
        <v>2800</v>
      </c>
      <c r="L33" s="18" t="s">
        <v>115</v>
      </c>
    </row>
    <row r="34" spans="1:12" ht="12" customHeight="1">
      <c r="A34" s="76"/>
      <c r="B34" s="21"/>
      <c r="C34" s="30"/>
      <c r="D34" s="5"/>
      <c r="E34" s="4"/>
      <c r="F34" s="4"/>
      <c r="G34" s="6"/>
      <c r="H34" s="29" t="s">
        <v>120</v>
      </c>
      <c r="I34" s="16">
        <v>1</v>
      </c>
      <c r="J34" s="17">
        <v>11000</v>
      </c>
      <c r="K34" s="17">
        <f>I34*J34</f>
        <v>11000</v>
      </c>
      <c r="L34" s="18" t="s">
        <v>115</v>
      </c>
    </row>
    <row r="35" spans="1:12" ht="12" customHeight="1">
      <c r="A35" s="77"/>
      <c r="B35" s="21" t="s">
        <v>57</v>
      </c>
      <c r="C35" s="30"/>
      <c r="D35" s="5"/>
      <c r="E35" s="4"/>
      <c r="F35" s="4">
        <f t="shared" si="0"/>
        <v>0</v>
      </c>
      <c r="G35" s="6"/>
      <c r="H35" s="29" t="s">
        <v>52</v>
      </c>
      <c r="I35" s="16">
        <v>1000</v>
      </c>
      <c r="J35" s="17">
        <v>0.75</v>
      </c>
      <c r="K35" s="17">
        <f t="shared" si="1"/>
        <v>750</v>
      </c>
      <c r="L35" s="18" t="s">
        <v>31</v>
      </c>
    </row>
    <row r="36" spans="1:12" ht="12" customHeight="1">
      <c r="A36" s="78"/>
      <c r="B36" s="21" t="s">
        <v>53</v>
      </c>
      <c r="C36" s="30" t="s">
        <v>54</v>
      </c>
      <c r="D36" s="5">
        <v>1</v>
      </c>
      <c r="E36" s="4">
        <v>0</v>
      </c>
      <c r="F36" s="4">
        <f t="shared" si="0"/>
        <v>0</v>
      </c>
      <c r="G36" s="6" t="s">
        <v>56</v>
      </c>
      <c r="H36" s="29" t="s">
        <v>55</v>
      </c>
      <c r="I36" s="16">
        <v>1</v>
      </c>
      <c r="J36" s="17">
        <v>1000</v>
      </c>
      <c r="K36" s="17">
        <f t="shared" si="1"/>
        <v>1000</v>
      </c>
      <c r="L36" s="18" t="s">
        <v>30</v>
      </c>
    </row>
    <row r="37" spans="1:12" ht="12" customHeight="1">
      <c r="A37" s="95" t="s">
        <v>20</v>
      </c>
      <c r="B37" s="21" t="s">
        <v>23</v>
      </c>
      <c r="C37" s="30"/>
      <c r="D37" s="5"/>
      <c r="E37" s="4"/>
      <c r="F37" s="4"/>
      <c r="G37" s="6"/>
      <c r="H37" s="29" t="s">
        <v>21</v>
      </c>
      <c r="I37" s="16">
        <v>1</v>
      </c>
      <c r="J37" s="17">
        <v>450</v>
      </c>
      <c r="K37" s="17">
        <f t="shared" si="1"/>
        <v>450</v>
      </c>
      <c r="L37" s="18" t="s">
        <v>30</v>
      </c>
    </row>
    <row r="38" spans="1:12" ht="12" customHeight="1">
      <c r="A38" s="77"/>
      <c r="B38" s="21" t="s">
        <v>24</v>
      </c>
      <c r="C38" s="30" t="s">
        <v>132</v>
      </c>
      <c r="D38" s="5">
        <v>1</v>
      </c>
      <c r="E38" s="4">
        <v>0</v>
      </c>
      <c r="F38" s="4">
        <f t="shared" si="0"/>
        <v>0</v>
      </c>
      <c r="G38" s="6" t="s">
        <v>32</v>
      </c>
      <c r="H38" s="29" t="s">
        <v>21</v>
      </c>
      <c r="I38" s="16">
        <v>1</v>
      </c>
      <c r="J38" s="17">
        <v>1000</v>
      </c>
      <c r="K38" s="17">
        <f t="shared" si="1"/>
        <v>1000</v>
      </c>
      <c r="L38" s="18" t="s">
        <v>30</v>
      </c>
    </row>
    <row r="39" spans="1:12" ht="12" customHeight="1" thickBot="1">
      <c r="A39" s="96"/>
      <c r="B39" s="25" t="s">
        <v>25</v>
      </c>
      <c r="C39" s="32"/>
      <c r="D39" s="9"/>
      <c r="E39" s="10"/>
      <c r="F39" s="7"/>
      <c r="G39" s="12"/>
      <c r="H39" s="31" t="s">
        <v>21</v>
      </c>
      <c r="I39" s="23">
        <v>1</v>
      </c>
      <c r="J39" s="24">
        <v>1000</v>
      </c>
      <c r="K39" s="19">
        <f t="shared" si="1"/>
        <v>1000</v>
      </c>
      <c r="L39" s="20" t="s">
        <v>30</v>
      </c>
    </row>
    <row r="40" spans="1:12" ht="12" customHeight="1" thickBot="1">
      <c r="A40" s="25"/>
      <c r="B40" s="13"/>
      <c r="C40" s="28"/>
      <c r="D40" s="9"/>
      <c r="E40" s="11" t="s">
        <v>18</v>
      </c>
      <c r="F40" s="11">
        <f>SUM(F13:F39)</f>
        <v>61636.5</v>
      </c>
      <c r="G40" s="12"/>
      <c r="H40" s="28"/>
      <c r="I40" s="9"/>
      <c r="J40" s="11" t="s">
        <v>18</v>
      </c>
      <c r="K40" s="11">
        <f>SUM(K13:K39)</f>
        <v>150486.5</v>
      </c>
      <c r="L40" s="12"/>
    </row>
    <row r="41" spans="1:12" s="42" customFormat="1" ht="21" customHeight="1" thickBot="1">
      <c r="A41" s="64" t="s">
        <v>93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6"/>
    </row>
    <row r="42" spans="1:12" ht="12" customHeight="1">
      <c r="A42" s="15"/>
      <c r="B42" s="14"/>
      <c r="C42" s="67" t="s">
        <v>3</v>
      </c>
      <c r="D42" s="68"/>
      <c r="E42" s="68"/>
      <c r="F42" s="68"/>
      <c r="G42" s="69"/>
      <c r="H42" s="67" t="s">
        <v>4</v>
      </c>
      <c r="I42" s="68"/>
      <c r="J42" s="68"/>
      <c r="K42" s="68"/>
      <c r="L42" s="69"/>
    </row>
    <row r="43" spans="1:12" ht="14.25" customHeight="1">
      <c r="A43" s="26"/>
      <c r="B43" s="27"/>
      <c r="C43" s="70" t="s">
        <v>58</v>
      </c>
      <c r="D43" s="71"/>
      <c r="E43" s="71"/>
      <c r="F43" s="71"/>
      <c r="G43" s="71"/>
      <c r="H43" s="71"/>
      <c r="I43" s="71"/>
      <c r="J43" s="71"/>
      <c r="K43" s="71"/>
      <c r="L43" s="72"/>
    </row>
    <row r="44" spans="1:12" s="42" customFormat="1" ht="35.25" customHeight="1" thickBot="1">
      <c r="A44" s="48" t="s">
        <v>0</v>
      </c>
      <c r="B44" s="49" t="s">
        <v>19</v>
      </c>
      <c r="C44" s="50" t="s">
        <v>1</v>
      </c>
      <c r="D44" s="51" t="s">
        <v>40</v>
      </c>
      <c r="E44" s="52" t="s">
        <v>41</v>
      </c>
      <c r="F44" s="52" t="s">
        <v>2</v>
      </c>
      <c r="G44" s="53" t="s">
        <v>26</v>
      </c>
      <c r="H44" s="50" t="s">
        <v>1</v>
      </c>
      <c r="I44" s="51" t="s">
        <v>40</v>
      </c>
      <c r="J44" s="52" t="s">
        <v>41</v>
      </c>
      <c r="K44" s="52" t="s">
        <v>2</v>
      </c>
      <c r="L44" s="53" t="s">
        <v>26</v>
      </c>
    </row>
    <row r="45" spans="1:12" ht="12" customHeight="1">
      <c r="A45" s="76" t="s">
        <v>66</v>
      </c>
      <c r="B45" s="22" t="s">
        <v>62</v>
      </c>
      <c r="C45" s="91" t="s">
        <v>59</v>
      </c>
      <c r="D45" s="93">
        <v>0.25</v>
      </c>
      <c r="E45" s="79">
        <v>80000</v>
      </c>
      <c r="F45" s="79">
        <f>D45*E45</f>
        <v>20000</v>
      </c>
      <c r="G45" s="81" t="s">
        <v>27</v>
      </c>
      <c r="H45" s="83" t="s">
        <v>60</v>
      </c>
      <c r="I45" s="88">
        <v>0.5</v>
      </c>
      <c r="J45" s="61">
        <v>80000</v>
      </c>
      <c r="K45" s="62">
        <f>I45*J45</f>
        <v>40000</v>
      </c>
      <c r="L45" s="73" t="s">
        <v>28</v>
      </c>
    </row>
    <row r="46" spans="1:12" ht="11.25">
      <c r="A46" s="76"/>
      <c r="B46" s="8" t="s">
        <v>61</v>
      </c>
      <c r="C46" s="91"/>
      <c r="D46" s="93"/>
      <c r="E46" s="79"/>
      <c r="F46" s="79"/>
      <c r="G46" s="81"/>
      <c r="H46" s="83"/>
      <c r="I46" s="88"/>
      <c r="J46" s="62"/>
      <c r="K46" s="62"/>
      <c r="L46" s="73"/>
    </row>
    <row r="47" spans="1:12" ht="12" customHeight="1">
      <c r="A47" s="76"/>
      <c r="B47" s="8" t="s">
        <v>63</v>
      </c>
      <c r="C47" s="91"/>
      <c r="D47" s="93"/>
      <c r="E47" s="79"/>
      <c r="F47" s="79"/>
      <c r="G47" s="81"/>
      <c r="H47" s="83"/>
      <c r="I47" s="88"/>
      <c r="J47" s="62"/>
      <c r="K47" s="62"/>
      <c r="L47" s="73"/>
    </row>
    <row r="48" spans="1:12" ht="12" customHeight="1">
      <c r="A48" s="76"/>
      <c r="B48" s="8" t="s">
        <v>64</v>
      </c>
      <c r="C48" s="91"/>
      <c r="D48" s="93"/>
      <c r="E48" s="79"/>
      <c r="F48" s="79"/>
      <c r="G48" s="81"/>
      <c r="H48" s="83"/>
      <c r="I48" s="88"/>
      <c r="J48" s="62"/>
      <c r="K48" s="62"/>
      <c r="L48" s="73"/>
    </row>
    <row r="49" spans="1:12" ht="12" customHeight="1">
      <c r="A49" s="76"/>
      <c r="B49" s="21" t="s">
        <v>67</v>
      </c>
      <c r="C49" s="91"/>
      <c r="D49" s="93"/>
      <c r="E49" s="79"/>
      <c r="F49" s="79"/>
      <c r="G49" s="81"/>
      <c r="H49" s="83"/>
      <c r="I49" s="88"/>
      <c r="J49" s="62"/>
      <c r="K49" s="62"/>
      <c r="L49" s="73"/>
    </row>
    <row r="50" spans="1:12" ht="12" customHeight="1">
      <c r="A50" s="76"/>
      <c r="B50" s="21" t="s">
        <v>65</v>
      </c>
      <c r="C50" s="91"/>
      <c r="D50" s="93"/>
      <c r="E50" s="79"/>
      <c r="F50" s="79"/>
      <c r="G50" s="81"/>
      <c r="H50" s="83"/>
      <c r="I50" s="88"/>
      <c r="J50" s="62"/>
      <c r="K50" s="62"/>
      <c r="L50" s="73"/>
    </row>
    <row r="51" spans="1:12" ht="24" customHeight="1">
      <c r="A51" s="76"/>
      <c r="B51" s="21" t="s">
        <v>92</v>
      </c>
      <c r="C51" s="91"/>
      <c r="D51" s="93"/>
      <c r="E51" s="79"/>
      <c r="F51" s="79"/>
      <c r="G51" s="81"/>
      <c r="H51" s="83"/>
      <c r="I51" s="88"/>
      <c r="J51" s="62"/>
      <c r="K51" s="62"/>
      <c r="L51" s="73"/>
    </row>
    <row r="52" spans="1:12" ht="12" customHeight="1">
      <c r="A52" s="90"/>
      <c r="B52" s="21" t="s">
        <v>100</v>
      </c>
      <c r="C52" s="92"/>
      <c r="D52" s="94"/>
      <c r="E52" s="80"/>
      <c r="F52" s="80"/>
      <c r="G52" s="82"/>
      <c r="H52" s="84"/>
      <c r="I52" s="89"/>
      <c r="J52" s="63"/>
      <c r="K52" s="63"/>
      <c r="L52" s="74"/>
    </row>
    <row r="53" spans="1:12" ht="12" customHeight="1">
      <c r="A53" s="75" t="s">
        <v>72</v>
      </c>
      <c r="B53" s="8" t="s">
        <v>10</v>
      </c>
      <c r="C53" s="30" t="s">
        <v>116</v>
      </c>
      <c r="D53" s="5">
        <v>15</v>
      </c>
      <c r="E53" s="4">
        <v>0</v>
      </c>
      <c r="F53" s="4">
        <f aca="true" t="shared" si="2" ref="F53:F70">D53*E53</f>
        <v>0</v>
      </c>
      <c r="G53" s="6" t="s">
        <v>70</v>
      </c>
      <c r="H53" s="30" t="s">
        <v>117</v>
      </c>
      <c r="I53" s="5">
        <v>15</v>
      </c>
      <c r="J53" s="4">
        <v>0</v>
      </c>
      <c r="K53" s="4">
        <f aca="true" t="shared" si="3" ref="K53:K70">I53*J53</f>
        <v>0</v>
      </c>
      <c r="L53" s="6" t="s">
        <v>70</v>
      </c>
    </row>
    <row r="54" spans="1:12" ht="12" customHeight="1">
      <c r="A54" s="77"/>
      <c r="B54" s="8" t="s">
        <v>13</v>
      </c>
      <c r="C54" s="30" t="s">
        <v>71</v>
      </c>
      <c r="D54" s="5">
        <v>225</v>
      </c>
      <c r="E54" s="4">
        <v>0.05</v>
      </c>
      <c r="F54" s="4">
        <f t="shared" si="2"/>
        <v>11.25</v>
      </c>
      <c r="G54" s="6" t="s">
        <v>70</v>
      </c>
      <c r="H54" s="30" t="s">
        <v>71</v>
      </c>
      <c r="I54" s="5">
        <v>225</v>
      </c>
      <c r="J54" s="4">
        <v>0.05</v>
      </c>
      <c r="K54" s="4">
        <f t="shared" si="3"/>
        <v>11.25</v>
      </c>
      <c r="L54" s="6" t="s">
        <v>70</v>
      </c>
    </row>
    <row r="55" spans="1:12" ht="12" customHeight="1">
      <c r="A55" s="77"/>
      <c r="B55" s="8" t="s">
        <v>133</v>
      </c>
      <c r="C55" s="30" t="s">
        <v>134</v>
      </c>
      <c r="D55" s="5">
        <f>6*60</f>
        <v>360</v>
      </c>
      <c r="E55" s="4">
        <v>0.1</v>
      </c>
      <c r="F55" s="4">
        <f>D55*E55</f>
        <v>36</v>
      </c>
      <c r="G55" s="6" t="s">
        <v>70</v>
      </c>
      <c r="H55" s="30" t="s">
        <v>134</v>
      </c>
      <c r="I55" s="5">
        <f>6*60</f>
        <v>360</v>
      </c>
      <c r="J55" s="4">
        <v>0.1</v>
      </c>
      <c r="K55" s="4">
        <f>I55*J55</f>
        <v>36</v>
      </c>
      <c r="L55" s="6" t="s">
        <v>70</v>
      </c>
    </row>
    <row r="56" spans="1:12" ht="12" customHeight="1">
      <c r="A56" s="78"/>
      <c r="B56" s="8" t="s">
        <v>68</v>
      </c>
      <c r="C56" s="30" t="s">
        <v>69</v>
      </c>
      <c r="D56" s="5">
        <v>900</v>
      </c>
      <c r="E56" s="4">
        <v>5</v>
      </c>
      <c r="F56" s="4">
        <f t="shared" si="2"/>
        <v>4500</v>
      </c>
      <c r="G56" s="6" t="s">
        <v>28</v>
      </c>
      <c r="H56" s="30" t="s">
        <v>69</v>
      </c>
      <c r="I56" s="5">
        <v>900</v>
      </c>
      <c r="J56" s="4">
        <v>5</v>
      </c>
      <c r="K56" s="4">
        <f t="shared" si="3"/>
        <v>4500</v>
      </c>
      <c r="L56" s="6" t="s">
        <v>28</v>
      </c>
    </row>
    <row r="57" spans="1:12" ht="12" customHeight="1">
      <c r="A57" s="85" t="s">
        <v>128</v>
      </c>
      <c r="B57" s="54" t="s">
        <v>122</v>
      </c>
      <c r="C57" s="38"/>
      <c r="D57" s="39"/>
      <c r="E57" s="40"/>
      <c r="F57" s="40"/>
      <c r="G57" s="41"/>
      <c r="H57" s="38"/>
      <c r="I57" s="39"/>
      <c r="J57" s="40"/>
      <c r="K57" s="40"/>
      <c r="L57" s="41"/>
    </row>
    <row r="58" spans="1:12" ht="12" customHeight="1">
      <c r="A58" s="86"/>
      <c r="B58" s="54" t="s">
        <v>123</v>
      </c>
      <c r="C58" s="38"/>
      <c r="D58" s="39"/>
      <c r="E58" s="40"/>
      <c r="F58" s="40"/>
      <c r="G58" s="41"/>
      <c r="H58" s="38"/>
      <c r="I58" s="39"/>
      <c r="J58" s="40"/>
      <c r="K58" s="40"/>
      <c r="L58" s="41"/>
    </row>
    <row r="59" spans="1:12" ht="12" customHeight="1">
      <c r="A59" s="86"/>
      <c r="B59" s="54" t="s">
        <v>127</v>
      </c>
      <c r="C59" s="38"/>
      <c r="D59" s="39"/>
      <c r="E59" s="40"/>
      <c r="F59" s="40"/>
      <c r="G59" s="41"/>
      <c r="H59" s="38"/>
      <c r="I59" s="39"/>
      <c r="J59" s="40"/>
      <c r="K59" s="40"/>
      <c r="L59" s="41"/>
    </row>
    <row r="60" spans="1:12" ht="12" customHeight="1">
      <c r="A60" s="86"/>
      <c r="B60" s="54" t="s">
        <v>126</v>
      </c>
      <c r="C60" s="38"/>
      <c r="D60" s="39"/>
      <c r="E60" s="40"/>
      <c r="F60" s="40"/>
      <c r="G60" s="41"/>
      <c r="H60" s="38"/>
      <c r="I60" s="39"/>
      <c r="J60" s="40"/>
      <c r="K60" s="40"/>
      <c r="L60" s="41"/>
    </row>
    <row r="61" spans="1:12" ht="12" customHeight="1">
      <c r="A61" s="86"/>
      <c r="B61" s="54" t="s">
        <v>129</v>
      </c>
      <c r="C61" s="58"/>
      <c r="D61" s="39"/>
      <c r="E61" s="40"/>
      <c r="F61" s="40"/>
      <c r="G61" s="41"/>
      <c r="H61" s="38"/>
      <c r="I61" s="39"/>
      <c r="J61" s="40"/>
      <c r="K61" s="40"/>
      <c r="L61" s="41"/>
    </row>
    <row r="62" spans="1:12" ht="12" customHeight="1">
      <c r="A62" s="86"/>
      <c r="B62" s="54" t="s">
        <v>124</v>
      </c>
      <c r="C62" s="55"/>
      <c r="D62" s="56"/>
      <c r="E62" s="40"/>
      <c r="F62" s="40"/>
      <c r="G62" s="41"/>
      <c r="H62" s="38"/>
      <c r="I62" s="39"/>
      <c r="J62" s="40"/>
      <c r="K62" s="40"/>
      <c r="L62" s="41"/>
    </row>
    <row r="63" spans="1:12" ht="12" customHeight="1">
      <c r="A63" s="86"/>
      <c r="B63" s="54" t="s">
        <v>125</v>
      </c>
      <c r="C63" s="38"/>
      <c r="D63" s="39"/>
      <c r="E63" s="40"/>
      <c r="F63" s="40"/>
      <c r="G63" s="41"/>
      <c r="H63" s="38"/>
      <c r="I63" s="39"/>
      <c r="J63" s="40"/>
      <c r="K63" s="40"/>
      <c r="L63" s="41"/>
    </row>
    <row r="64" spans="1:12" ht="12" customHeight="1">
      <c r="A64" s="87"/>
      <c r="B64" s="54" t="s">
        <v>77</v>
      </c>
      <c r="C64" s="38"/>
      <c r="D64" s="39"/>
      <c r="E64" s="40"/>
      <c r="F64" s="40"/>
      <c r="G64" s="41"/>
      <c r="H64" s="38"/>
      <c r="I64" s="39"/>
      <c r="J64" s="40"/>
      <c r="K64" s="40"/>
      <c r="L64" s="41"/>
    </row>
    <row r="65" spans="1:12" ht="12" customHeight="1">
      <c r="A65" s="75" t="s">
        <v>73</v>
      </c>
      <c r="B65" s="8" t="s">
        <v>10</v>
      </c>
      <c r="C65" s="30" t="s">
        <v>74</v>
      </c>
      <c r="D65" s="5">
        <v>2</v>
      </c>
      <c r="E65" s="4">
        <v>0</v>
      </c>
      <c r="F65" s="4">
        <f t="shared" si="2"/>
        <v>0</v>
      </c>
      <c r="G65" s="6" t="s">
        <v>28</v>
      </c>
      <c r="H65" s="29" t="s">
        <v>87</v>
      </c>
      <c r="I65" s="16">
        <v>2</v>
      </c>
      <c r="J65" s="17">
        <v>500</v>
      </c>
      <c r="K65" s="17">
        <f t="shared" si="3"/>
        <v>1000</v>
      </c>
      <c r="L65" s="18" t="s">
        <v>30</v>
      </c>
    </row>
    <row r="66" spans="1:12" ht="12" customHeight="1">
      <c r="A66" s="76"/>
      <c r="B66" s="8" t="s">
        <v>22</v>
      </c>
      <c r="C66" s="30" t="s">
        <v>15</v>
      </c>
      <c r="D66" s="5">
        <v>1</v>
      </c>
      <c r="E66" s="4">
        <v>0</v>
      </c>
      <c r="F66" s="4">
        <f t="shared" si="2"/>
        <v>0</v>
      </c>
      <c r="G66" s="6" t="s">
        <v>27</v>
      </c>
      <c r="H66" s="29" t="s">
        <v>88</v>
      </c>
      <c r="I66" s="16">
        <v>2</v>
      </c>
      <c r="J66" s="17">
        <v>100</v>
      </c>
      <c r="K66" s="17">
        <f t="shared" si="3"/>
        <v>200</v>
      </c>
      <c r="L66" s="18" t="s">
        <v>30</v>
      </c>
    </row>
    <row r="67" spans="1:12" ht="12" customHeight="1">
      <c r="A67" s="77"/>
      <c r="B67" s="8" t="s">
        <v>13</v>
      </c>
      <c r="C67" s="30" t="s">
        <v>39</v>
      </c>
      <c r="D67" s="5">
        <v>1500</v>
      </c>
      <c r="E67" s="4">
        <v>0.05</v>
      </c>
      <c r="F67" s="4">
        <f t="shared" si="2"/>
        <v>75</v>
      </c>
      <c r="G67" s="6" t="s">
        <v>27</v>
      </c>
      <c r="H67" s="30" t="s">
        <v>39</v>
      </c>
      <c r="I67" s="5">
        <v>1500</v>
      </c>
      <c r="J67" s="4">
        <v>0.05</v>
      </c>
      <c r="K67" s="33">
        <f t="shared" si="3"/>
        <v>75</v>
      </c>
      <c r="L67" s="6" t="s">
        <v>27</v>
      </c>
    </row>
    <row r="68" spans="1:12" ht="12" customHeight="1">
      <c r="A68" s="77"/>
      <c r="B68" s="8" t="s">
        <v>16</v>
      </c>
      <c r="C68" s="30" t="s">
        <v>86</v>
      </c>
      <c r="D68" s="5">
        <v>200</v>
      </c>
      <c r="E68" s="4">
        <v>15</v>
      </c>
      <c r="F68" s="4">
        <f t="shared" si="2"/>
        <v>3000</v>
      </c>
      <c r="G68" s="6" t="s">
        <v>28</v>
      </c>
      <c r="H68" s="29" t="s">
        <v>86</v>
      </c>
      <c r="I68" s="16">
        <v>200</v>
      </c>
      <c r="J68" s="17">
        <v>75</v>
      </c>
      <c r="K68" s="17">
        <f t="shared" si="3"/>
        <v>15000</v>
      </c>
      <c r="L68" s="18" t="s">
        <v>31</v>
      </c>
    </row>
    <row r="69" spans="1:12" ht="12" customHeight="1">
      <c r="A69" s="77"/>
      <c r="B69" s="8" t="s">
        <v>11</v>
      </c>
      <c r="C69" s="30" t="s">
        <v>34</v>
      </c>
      <c r="D69" s="5">
        <v>150</v>
      </c>
      <c r="E69" s="4">
        <v>0.41</v>
      </c>
      <c r="F69" s="4">
        <f t="shared" si="2"/>
        <v>61.49999999999999</v>
      </c>
      <c r="G69" s="6" t="s">
        <v>27</v>
      </c>
      <c r="H69" s="30" t="s">
        <v>34</v>
      </c>
      <c r="I69" s="5">
        <v>150</v>
      </c>
      <c r="J69" s="4">
        <v>0.41</v>
      </c>
      <c r="K69" s="33">
        <f t="shared" si="3"/>
        <v>61.49999999999999</v>
      </c>
      <c r="L69" s="6" t="s">
        <v>27</v>
      </c>
    </row>
    <row r="70" spans="1:12" ht="12" customHeight="1">
      <c r="A70" s="78"/>
      <c r="B70" s="21" t="s">
        <v>89</v>
      </c>
      <c r="C70" s="30" t="s">
        <v>91</v>
      </c>
      <c r="D70" s="5">
        <v>100</v>
      </c>
      <c r="E70" s="4">
        <v>0</v>
      </c>
      <c r="F70" s="4">
        <f t="shared" si="2"/>
        <v>0</v>
      </c>
      <c r="G70" s="6" t="s">
        <v>29</v>
      </c>
      <c r="H70" s="29" t="s">
        <v>90</v>
      </c>
      <c r="I70" s="16">
        <v>100</v>
      </c>
      <c r="J70" s="17">
        <v>100</v>
      </c>
      <c r="K70" s="17">
        <f t="shared" si="3"/>
        <v>10000</v>
      </c>
      <c r="L70" s="18" t="s">
        <v>85</v>
      </c>
    </row>
    <row r="71" spans="1:12" ht="12" customHeight="1" thickBot="1">
      <c r="A71" s="25"/>
      <c r="B71" s="13"/>
      <c r="C71" s="28"/>
      <c r="D71" s="9"/>
      <c r="E71" s="11" t="s">
        <v>18</v>
      </c>
      <c r="F71" s="11">
        <f>SUM(F45:F70)</f>
        <v>27683.75</v>
      </c>
      <c r="G71" s="12"/>
      <c r="H71" s="28"/>
      <c r="I71" s="9"/>
      <c r="J71" s="11" t="s">
        <v>18</v>
      </c>
      <c r="K71" s="11">
        <f>SUM(K45:K70)</f>
        <v>70883.75</v>
      </c>
      <c r="L71" s="12"/>
    </row>
    <row r="72" ht="12" customHeight="1" thickBot="1"/>
    <row r="73" spans="1:12" s="42" customFormat="1" ht="21" customHeight="1" thickBot="1">
      <c r="A73" s="64" t="s">
        <v>94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6"/>
    </row>
    <row r="74" spans="1:12" ht="12" customHeight="1">
      <c r="A74" s="15"/>
      <c r="B74" s="14"/>
      <c r="C74" s="67" t="s">
        <v>3</v>
      </c>
      <c r="D74" s="68"/>
      <c r="E74" s="68"/>
      <c r="F74" s="68"/>
      <c r="G74" s="69"/>
      <c r="H74" s="67" t="s">
        <v>4</v>
      </c>
      <c r="I74" s="68"/>
      <c r="J74" s="68"/>
      <c r="K74" s="68"/>
      <c r="L74" s="69"/>
    </row>
    <row r="75" spans="1:12" ht="14.25" customHeight="1">
      <c r="A75" s="26"/>
      <c r="B75" s="27"/>
      <c r="C75" s="70" t="s">
        <v>58</v>
      </c>
      <c r="D75" s="71"/>
      <c r="E75" s="71"/>
      <c r="F75" s="71"/>
      <c r="G75" s="71"/>
      <c r="H75" s="71"/>
      <c r="I75" s="71"/>
      <c r="J75" s="71"/>
      <c r="K75" s="71"/>
      <c r="L75" s="72"/>
    </row>
    <row r="76" spans="1:12" s="42" customFormat="1" ht="35.25" customHeight="1" thickBot="1">
      <c r="A76" s="48" t="s">
        <v>0</v>
      </c>
      <c r="B76" s="49" t="s">
        <v>19</v>
      </c>
      <c r="C76" s="50" t="s">
        <v>1</v>
      </c>
      <c r="D76" s="51" t="s">
        <v>40</v>
      </c>
      <c r="E76" s="52" t="s">
        <v>41</v>
      </c>
      <c r="F76" s="52" t="s">
        <v>2</v>
      </c>
      <c r="G76" s="53" t="s">
        <v>26</v>
      </c>
      <c r="H76" s="50" t="s">
        <v>1</v>
      </c>
      <c r="I76" s="51" t="s">
        <v>40</v>
      </c>
      <c r="J76" s="52" t="s">
        <v>41</v>
      </c>
      <c r="K76" s="52" t="s">
        <v>2</v>
      </c>
      <c r="L76" s="53" t="s">
        <v>26</v>
      </c>
    </row>
    <row r="77" spans="1:12" ht="12" customHeight="1">
      <c r="A77" s="76" t="s">
        <v>66</v>
      </c>
      <c r="B77" s="22" t="s">
        <v>98</v>
      </c>
      <c r="C77" s="91" t="s">
        <v>95</v>
      </c>
      <c r="D77" s="93">
        <v>0.75</v>
      </c>
      <c r="E77" s="79"/>
      <c r="F77" s="79"/>
      <c r="G77" s="81" t="s">
        <v>27</v>
      </c>
      <c r="H77" s="99" t="s">
        <v>95</v>
      </c>
      <c r="I77" s="88">
        <v>1</v>
      </c>
      <c r="J77" s="61"/>
      <c r="K77" s="62"/>
      <c r="L77" s="73" t="s">
        <v>28</v>
      </c>
    </row>
    <row r="78" spans="1:12" ht="11.25">
      <c r="A78" s="76"/>
      <c r="B78" s="8" t="s">
        <v>99</v>
      </c>
      <c r="C78" s="91"/>
      <c r="D78" s="93"/>
      <c r="E78" s="79"/>
      <c r="F78" s="79"/>
      <c r="G78" s="81"/>
      <c r="H78" s="100"/>
      <c r="I78" s="88"/>
      <c r="J78" s="62"/>
      <c r="K78" s="62"/>
      <c r="L78" s="73"/>
    </row>
    <row r="79" spans="1:12" ht="12" customHeight="1">
      <c r="A79" s="76"/>
      <c r="B79" s="8" t="s">
        <v>101</v>
      </c>
      <c r="C79" s="91"/>
      <c r="D79" s="93"/>
      <c r="E79" s="79"/>
      <c r="F79" s="79"/>
      <c r="G79" s="81"/>
      <c r="H79" s="100"/>
      <c r="I79" s="88"/>
      <c r="J79" s="62"/>
      <c r="K79" s="62"/>
      <c r="L79" s="73"/>
    </row>
    <row r="80" spans="1:12" ht="12" customHeight="1">
      <c r="A80" s="75" t="s">
        <v>97</v>
      </c>
      <c r="B80" s="8" t="s">
        <v>10</v>
      </c>
      <c r="C80" s="30" t="s">
        <v>103</v>
      </c>
      <c r="D80" s="5">
        <v>8</v>
      </c>
      <c r="E80" s="4">
        <v>0</v>
      </c>
      <c r="F80" s="4">
        <f>D80*E80</f>
        <v>0</v>
      </c>
      <c r="G80" s="6" t="s">
        <v>70</v>
      </c>
      <c r="H80" s="30" t="s">
        <v>103</v>
      </c>
      <c r="I80" s="5">
        <v>8</v>
      </c>
      <c r="J80" s="4">
        <v>0</v>
      </c>
      <c r="K80" s="4">
        <f>I80*J80</f>
        <v>0</v>
      </c>
      <c r="L80" s="6" t="s">
        <v>70</v>
      </c>
    </row>
    <row r="81" spans="1:12" ht="12" customHeight="1">
      <c r="A81" s="77"/>
      <c r="B81" s="8" t="s">
        <v>13</v>
      </c>
      <c r="C81" s="30" t="s">
        <v>102</v>
      </c>
      <c r="D81" s="5">
        <v>600</v>
      </c>
      <c r="E81" s="4">
        <v>0.05</v>
      </c>
      <c r="F81" s="4">
        <f>D81*E81</f>
        <v>30</v>
      </c>
      <c r="G81" s="6" t="s">
        <v>70</v>
      </c>
      <c r="H81" s="30" t="s">
        <v>102</v>
      </c>
      <c r="I81" s="5">
        <v>600</v>
      </c>
      <c r="J81" s="4">
        <v>0.05</v>
      </c>
      <c r="K81" s="4">
        <f>I81*J81</f>
        <v>30</v>
      </c>
      <c r="L81" s="6" t="s">
        <v>70</v>
      </c>
    </row>
    <row r="82" spans="1:12" ht="12" customHeight="1">
      <c r="A82" s="77"/>
      <c r="B82" s="8" t="s">
        <v>16</v>
      </c>
      <c r="C82" s="30" t="s">
        <v>118</v>
      </c>
      <c r="D82" s="5">
        <v>15</v>
      </c>
      <c r="E82" s="4">
        <v>15</v>
      </c>
      <c r="F82" s="4">
        <f>D82*E82</f>
        <v>225</v>
      </c>
      <c r="G82" s="6" t="s">
        <v>28</v>
      </c>
      <c r="H82" s="29" t="s">
        <v>118</v>
      </c>
      <c r="I82" s="16">
        <v>15</v>
      </c>
      <c r="J82" s="17">
        <v>50</v>
      </c>
      <c r="K82" s="17">
        <f>I82*J82</f>
        <v>750</v>
      </c>
      <c r="L82" s="18" t="s">
        <v>31</v>
      </c>
    </row>
    <row r="83" spans="1:12" ht="12" customHeight="1">
      <c r="A83" s="75" t="s">
        <v>96</v>
      </c>
      <c r="B83" s="8" t="s">
        <v>10</v>
      </c>
      <c r="C83" s="30" t="s">
        <v>104</v>
      </c>
      <c r="D83" s="5">
        <v>1</v>
      </c>
      <c r="E83" s="4">
        <v>0</v>
      </c>
      <c r="F83" s="4">
        <f>D83*E83</f>
        <v>0</v>
      </c>
      <c r="G83" s="6" t="s">
        <v>28</v>
      </c>
      <c r="H83" s="29" t="s">
        <v>37</v>
      </c>
      <c r="I83" s="16">
        <v>1</v>
      </c>
      <c r="J83" s="17">
        <v>500</v>
      </c>
      <c r="K83" s="17">
        <f>I83*J83</f>
        <v>500</v>
      </c>
      <c r="L83" s="18" t="s">
        <v>85</v>
      </c>
    </row>
    <row r="84" spans="1:12" ht="12" customHeight="1">
      <c r="A84" s="76"/>
      <c r="B84" s="8" t="s">
        <v>22</v>
      </c>
      <c r="C84" s="30" t="s">
        <v>15</v>
      </c>
      <c r="D84" s="5">
        <v>1</v>
      </c>
      <c r="E84" s="4">
        <v>0</v>
      </c>
      <c r="F84" s="4">
        <f aca="true" t="shared" si="4" ref="F84:F95">D84*E84</f>
        <v>0</v>
      </c>
      <c r="G84" s="6" t="s">
        <v>27</v>
      </c>
      <c r="H84" s="29" t="s">
        <v>38</v>
      </c>
      <c r="I84" s="16">
        <v>1</v>
      </c>
      <c r="J84" s="17">
        <v>100</v>
      </c>
      <c r="K84" s="17">
        <f aca="true" t="shared" si="5" ref="K84:K95">I84*J84</f>
        <v>100</v>
      </c>
      <c r="L84" s="18" t="s">
        <v>30</v>
      </c>
    </row>
    <row r="85" spans="1:12" ht="12" customHeight="1">
      <c r="A85" s="77"/>
      <c r="B85" s="8" t="s">
        <v>13</v>
      </c>
      <c r="C85" s="30" t="s">
        <v>39</v>
      </c>
      <c r="D85" s="5">
        <v>1500</v>
      </c>
      <c r="E85" s="4">
        <v>0.05</v>
      </c>
      <c r="F85" s="4">
        <f t="shared" si="4"/>
        <v>75</v>
      </c>
      <c r="G85" s="6" t="s">
        <v>27</v>
      </c>
      <c r="H85" s="30" t="s">
        <v>39</v>
      </c>
      <c r="I85" s="5">
        <v>1500</v>
      </c>
      <c r="J85" s="4">
        <v>0.05</v>
      </c>
      <c r="K85" s="33">
        <f t="shared" si="5"/>
        <v>75</v>
      </c>
      <c r="L85" s="6" t="s">
        <v>27</v>
      </c>
    </row>
    <row r="86" spans="1:12" ht="12" customHeight="1">
      <c r="A86" s="77"/>
      <c r="B86" s="8" t="s">
        <v>16</v>
      </c>
      <c r="C86" s="30" t="s">
        <v>105</v>
      </c>
      <c r="D86" s="5">
        <v>100</v>
      </c>
      <c r="E86" s="4">
        <v>15</v>
      </c>
      <c r="F86" s="4">
        <f t="shared" si="4"/>
        <v>1500</v>
      </c>
      <c r="G86" s="6" t="s">
        <v>28</v>
      </c>
      <c r="H86" s="29" t="s">
        <v>105</v>
      </c>
      <c r="I86" s="16">
        <v>100</v>
      </c>
      <c r="J86" s="17">
        <v>75</v>
      </c>
      <c r="K86" s="17">
        <f t="shared" si="5"/>
        <v>7500</v>
      </c>
      <c r="L86" s="18" t="s">
        <v>31</v>
      </c>
    </row>
    <row r="87" spans="1:12" ht="12" customHeight="1">
      <c r="A87" s="77"/>
      <c r="B87" s="8" t="s">
        <v>11</v>
      </c>
      <c r="C87" s="30" t="s">
        <v>34</v>
      </c>
      <c r="D87" s="5">
        <v>150</v>
      </c>
      <c r="E87" s="4">
        <v>0.41</v>
      </c>
      <c r="F87" s="4">
        <f t="shared" si="4"/>
        <v>61.49999999999999</v>
      </c>
      <c r="G87" s="6" t="s">
        <v>27</v>
      </c>
      <c r="H87" s="30" t="s">
        <v>34</v>
      </c>
      <c r="I87" s="5">
        <v>150</v>
      </c>
      <c r="J87" s="4">
        <v>0.41</v>
      </c>
      <c r="K87" s="33">
        <f t="shared" si="5"/>
        <v>61.49999999999999</v>
      </c>
      <c r="L87" s="6" t="s">
        <v>27</v>
      </c>
    </row>
    <row r="88" spans="1:12" ht="12" customHeight="1">
      <c r="A88" s="78"/>
      <c r="B88" s="21" t="s">
        <v>89</v>
      </c>
      <c r="C88" s="30" t="s">
        <v>35</v>
      </c>
      <c r="D88" s="5">
        <v>20</v>
      </c>
      <c r="E88" s="4">
        <v>0</v>
      </c>
      <c r="F88" s="4">
        <f t="shared" si="4"/>
        <v>0</v>
      </c>
      <c r="G88" s="6" t="s">
        <v>29</v>
      </c>
      <c r="H88" s="29" t="s">
        <v>35</v>
      </c>
      <c r="I88" s="16">
        <v>20</v>
      </c>
      <c r="J88" s="17">
        <v>100</v>
      </c>
      <c r="K88" s="17">
        <f t="shared" si="5"/>
        <v>2000</v>
      </c>
      <c r="L88" s="18" t="s">
        <v>85</v>
      </c>
    </row>
    <row r="89" spans="1:12" ht="12" customHeight="1">
      <c r="A89" s="75" t="s">
        <v>48</v>
      </c>
      <c r="B89" s="21" t="s">
        <v>82</v>
      </c>
      <c r="C89" s="30" t="s">
        <v>84</v>
      </c>
      <c r="D89" s="5">
        <v>1</v>
      </c>
      <c r="E89" s="4">
        <v>0</v>
      </c>
      <c r="F89" s="4">
        <f t="shared" si="4"/>
        <v>0</v>
      </c>
      <c r="G89" s="6" t="s">
        <v>27</v>
      </c>
      <c r="H89" s="29" t="s">
        <v>83</v>
      </c>
      <c r="I89" s="16">
        <v>1</v>
      </c>
      <c r="J89" s="17">
        <v>2000</v>
      </c>
      <c r="K89" s="17">
        <f t="shared" si="5"/>
        <v>2000</v>
      </c>
      <c r="L89" s="18" t="s">
        <v>121</v>
      </c>
    </row>
    <row r="90" spans="1:12" ht="12" customHeight="1">
      <c r="A90" s="76"/>
      <c r="B90" s="21" t="s">
        <v>81</v>
      </c>
      <c r="C90" s="30" t="s">
        <v>79</v>
      </c>
      <c r="D90" s="5">
        <v>25000</v>
      </c>
      <c r="E90" s="4">
        <v>0.05</v>
      </c>
      <c r="F90" s="4">
        <f t="shared" si="4"/>
        <v>1250</v>
      </c>
      <c r="G90" s="6" t="s">
        <v>27</v>
      </c>
      <c r="H90" s="29" t="s">
        <v>80</v>
      </c>
      <c r="I90" s="16">
        <v>1000</v>
      </c>
      <c r="J90" s="17">
        <v>1</v>
      </c>
      <c r="K90" s="17">
        <f t="shared" si="5"/>
        <v>1000</v>
      </c>
      <c r="L90" s="18" t="s">
        <v>121</v>
      </c>
    </row>
    <row r="91" spans="1:12" ht="12" customHeight="1">
      <c r="A91" s="76"/>
      <c r="B91" s="21"/>
      <c r="C91" s="30"/>
      <c r="D91" s="5"/>
      <c r="E91" s="4"/>
      <c r="F91" s="4"/>
      <c r="G91" s="6"/>
      <c r="H91" s="29" t="s">
        <v>131</v>
      </c>
      <c r="I91" s="16">
        <v>1</v>
      </c>
      <c r="J91" s="17">
        <v>2000</v>
      </c>
      <c r="K91" s="17">
        <f t="shared" si="5"/>
        <v>2000</v>
      </c>
      <c r="L91" s="18" t="s">
        <v>121</v>
      </c>
    </row>
    <row r="92" spans="1:12" ht="12" customHeight="1">
      <c r="A92" s="76"/>
      <c r="B92" s="21" t="s">
        <v>75</v>
      </c>
      <c r="C92" s="30" t="s">
        <v>34</v>
      </c>
      <c r="D92" s="5">
        <v>150</v>
      </c>
      <c r="E92" s="4">
        <v>0.41</v>
      </c>
      <c r="F92" s="4">
        <f t="shared" si="4"/>
        <v>61.49999999999999</v>
      </c>
      <c r="G92" s="6" t="s">
        <v>27</v>
      </c>
      <c r="H92" s="30" t="s">
        <v>34</v>
      </c>
      <c r="I92" s="5">
        <v>150</v>
      </c>
      <c r="J92" s="4">
        <v>0.41</v>
      </c>
      <c r="K92" s="33">
        <f t="shared" si="5"/>
        <v>61.49999999999999</v>
      </c>
      <c r="L92" s="6" t="s">
        <v>27</v>
      </c>
    </row>
    <row r="93" spans="1:12" ht="12" customHeight="1">
      <c r="A93" s="76"/>
      <c r="B93" s="21" t="s">
        <v>76</v>
      </c>
      <c r="C93" s="30"/>
      <c r="D93" s="5"/>
      <c r="E93" s="4"/>
      <c r="F93" s="4"/>
      <c r="G93" s="6"/>
      <c r="H93" s="29" t="s">
        <v>119</v>
      </c>
      <c r="I93" s="16">
        <v>1</v>
      </c>
      <c r="J93" s="17">
        <v>2800</v>
      </c>
      <c r="K93" s="17">
        <f t="shared" si="5"/>
        <v>2800</v>
      </c>
      <c r="L93" s="18" t="s">
        <v>115</v>
      </c>
    </row>
    <row r="94" spans="1:12" ht="12" customHeight="1">
      <c r="A94" s="76"/>
      <c r="B94" s="21"/>
      <c r="C94" s="30"/>
      <c r="D94" s="5"/>
      <c r="E94" s="4"/>
      <c r="F94" s="4"/>
      <c r="G94" s="6"/>
      <c r="H94" s="29" t="s">
        <v>120</v>
      </c>
      <c r="I94" s="16">
        <v>1</v>
      </c>
      <c r="J94" s="17">
        <v>11000</v>
      </c>
      <c r="K94" s="17">
        <f t="shared" si="5"/>
        <v>11000</v>
      </c>
      <c r="L94" s="18" t="s">
        <v>115</v>
      </c>
    </row>
    <row r="95" spans="1:12" ht="12" customHeight="1" thickBot="1">
      <c r="A95" s="96"/>
      <c r="B95" s="34" t="s">
        <v>78</v>
      </c>
      <c r="C95" s="35" t="s">
        <v>50</v>
      </c>
      <c r="D95" s="36">
        <v>1</v>
      </c>
      <c r="E95" s="7">
        <v>0</v>
      </c>
      <c r="F95" s="7">
        <f t="shared" si="4"/>
        <v>0</v>
      </c>
      <c r="G95" s="37" t="s">
        <v>28</v>
      </c>
      <c r="H95" s="35" t="s">
        <v>50</v>
      </c>
      <c r="I95" s="36">
        <v>1</v>
      </c>
      <c r="J95" s="7">
        <v>0</v>
      </c>
      <c r="K95" s="7">
        <f t="shared" si="5"/>
        <v>0</v>
      </c>
      <c r="L95" s="37" t="s">
        <v>28</v>
      </c>
    </row>
    <row r="96" spans="1:12" ht="12" customHeight="1" thickBot="1">
      <c r="A96" s="25"/>
      <c r="B96" s="13"/>
      <c r="C96" s="28"/>
      <c r="D96" s="9"/>
      <c r="E96" s="11" t="s">
        <v>18</v>
      </c>
      <c r="F96" s="11">
        <f>SUM(F77:F95)</f>
        <v>3203</v>
      </c>
      <c r="G96" s="12"/>
      <c r="H96" s="28"/>
      <c r="I96" s="9"/>
      <c r="J96" s="11" t="s">
        <v>18</v>
      </c>
      <c r="K96" s="11">
        <f>SUM(K77:K95)</f>
        <v>29878</v>
      </c>
      <c r="L96" s="12"/>
    </row>
  </sheetData>
  <mergeCells count="56">
    <mergeCell ref="A83:A88"/>
    <mergeCell ref="A89:A95"/>
    <mergeCell ref="A1:L1"/>
    <mergeCell ref="J77:J79"/>
    <mergeCell ref="K77:K79"/>
    <mergeCell ref="L77:L79"/>
    <mergeCell ref="A80:A82"/>
    <mergeCell ref="F77:F79"/>
    <mergeCell ref="G77:G79"/>
    <mergeCell ref="H77:H79"/>
    <mergeCell ref="I77:I79"/>
    <mergeCell ref="A77:A79"/>
    <mergeCell ref="C77:C79"/>
    <mergeCell ref="D77:D79"/>
    <mergeCell ref="E77:E79"/>
    <mergeCell ref="A73:L73"/>
    <mergeCell ref="C74:G74"/>
    <mergeCell ref="H74:L74"/>
    <mergeCell ref="C75:L75"/>
    <mergeCell ref="A9:L9"/>
    <mergeCell ref="D13:D23"/>
    <mergeCell ref="E13:E23"/>
    <mergeCell ref="I13:I23"/>
    <mergeCell ref="J13:J23"/>
    <mergeCell ref="G13:G23"/>
    <mergeCell ref="L13:L23"/>
    <mergeCell ref="F13:F23"/>
    <mergeCell ref="C11:L11"/>
    <mergeCell ref="C10:G10"/>
    <mergeCell ref="A37:A39"/>
    <mergeCell ref="H10:L10"/>
    <mergeCell ref="K13:K23"/>
    <mergeCell ref="A13:A23"/>
    <mergeCell ref="A24:A29"/>
    <mergeCell ref="C13:C23"/>
    <mergeCell ref="A30:A36"/>
    <mergeCell ref="A65:A70"/>
    <mergeCell ref="F45:F52"/>
    <mergeCell ref="G45:G52"/>
    <mergeCell ref="H45:H52"/>
    <mergeCell ref="A53:A56"/>
    <mergeCell ref="A57:A64"/>
    <mergeCell ref="A45:A52"/>
    <mergeCell ref="C45:C52"/>
    <mergeCell ref="D45:D52"/>
    <mergeCell ref="E45:E52"/>
    <mergeCell ref="A2:L2"/>
    <mergeCell ref="J45:J52"/>
    <mergeCell ref="K45:K52"/>
    <mergeCell ref="A41:L41"/>
    <mergeCell ref="C42:G42"/>
    <mergeCell ref="H42:L42"/>
    <mergeCell ref="C43:L43"/>
    <mergeCell ref="L45:L52"/>
    <mergeCell ref="I45:I52"/>
    <mergeCell ref="H13:H23"/>
  </mergeCells>
  <printOptions horizontalCentered="1" verticalCentered="1"/>
  <pageMargins left="0.25" right="0.25" top="0.25" bottom="0.25" header="0.23" footer="0.24"/>
  <pageSetup horizontalDpi="600" verticalDpi="600" orientation="landscape" r:id="rId1"/>
  <headerFooter alignWithMargins="0">
    <oddFooter>&amp;L&amp;Z&amp;F&amp;R&amp;P</oddFooter>
  </headerFooter>
  <rowBreaks count="2" manualBreakCount="2">
    <brk id="40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Montgomery County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Joh Elligers</dc:creator>
  <cp:keywords/>
  <dc:description/>
  <cp:lastModifiedBy>Lisa Jacobs</cp:lastModifiedBy>
  <cp:lastPrinted>2008-02-13T15:42:08Z</cp:lastPrinted>
  <dcterms:created xsi:type="dcterms:W3CDTF">2008-02-04T20:50:44Z</dcterms:created>
  <dcterms:modified xsi:type="dcterms:W3CDTF">2009-04-21T21:21:50Z</dcterms:modified>
  <cp:category/>
  <cp:version/>
  <cp:contentType/>
  <cp:contentStatus/>
</cp:coreProperties>
</file>