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C:\Users\kdeffer\Desktop\MRC Publications &amp; Resources\Mission Ready Packages (MRP)\Shelter Operations\MRP Templates\"/>
    </mc:Choice>
  </mc:AlternateContent>
  <bookViews>
    <workbookView xWindow="14475" yWindow="75" windowWidth="13680" windowHeight="11010"/>
  </bookViews>
  <sheets>
    <sheet name="MRP" sheetId="8" r:id="rId1"/>
    <sheet name="Travel" sheetId="4" r:id="rId2"/>
    <sheet name="Personnel" sheetId="5" r:id="rId3"/>
    <sheet name="Equipment" sheetId="7" r:id="rId4"/>
    <sheet name="Commodities" sheetId="11" r:id="rId5"/>
    <sheet name="Other" sheetId="13" r:id="rId6"/>
  </sheets>
  <definedNames>
    <definedName name="_xlnm.Print_Area" localSheetId="4">Commodities!$A$1:$K$79</definedName>
    <definedName name="_xlnm.Print_Area" localSheetId="3">Equipment!$A$1:$Q$61</definedName>
    <definedName name="_xlnm.Print_Area" localSheetId="5">Other!$A$1:$Q$59</definedName>
    <definedName name="_xlnm.Print_Area" localSheetId="2">Personnel!$A$1:$M$31</definedName>
    <definedName name="_xlnm.Print_Area" localSheetId="1">Travel!$A$1:$J$63</definedName>
    <definedName name="_xlnm.Print_Titles" localSheetId="4">Commodities!$7:$9</definedName>
    <definedName name="_xlnm.Print_Titles" localSheetId="3">Equipment!$9:$11</definedName>
    <definedName name="_xlnm.Print_Titles" localSheetId="5">Other!$7:$9</definedName>
    <definedName name="_xlnm.Print_Titles" localSheetId="2">Personnel!$9:$9</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K15" i="7" l="1"/>
  <c r="K16" i="7"/>
  <c r="K17" i="7"/>
  <c r="K14" i="7"/>
  <c r="L18" i="5" l="1"/>
  <c r="L17" i="5"/>
  <c r="L16" i="5"/>
  <c r="L15" i="5"/>
  <c r="L14" i="5"/>
  <c r="L13" i="5"/>
  <c r="L12" i="5"/>
  <c r="Q13" i="7" l="1"/>
  <c r="K10" i="11"/>
  <c r="K11" i="11"/>
  <c r="K12" i="11"/>
  <c r="K13" i="11"/>
  <c r="K14" i="11"/>
  <c r="K15" i="11"/>
  <c r="K16" i="11"/>
  <c r="L31" i="5" l="1"/>
  <c r="M31" i="5" s="1"/>
  <c r="L30" i="5"/>
  <c r="M30" i="5" s="1"/>
  <c r="L29" i="5"/>
  <c r="M29" i="5" s="1"/>
  <c r="L28" i="5"/>
  <c r="M28" i="5" s="1"/>
  <c r="L27" i="5"/>
  <c r="L26" i="5"/>
  <c r="M26" i="5" s="1"/>
  <c r="L25" i="5"/>
  <c r="M25" i="5" s="1"/>
  <c r="L24" i="5"/>
  <c r="M24" i="5" s="1"/>
  <c r="L23" i="5"/>
  <c r="M23" i="5" s="1"/>
  <c r="L22" i="5"/>
  <c r="M22" i="5" s="1"/>
  <c r="L21" i="5"/>
  <c r="M21" i="5" s="1"/>
  <c r="L20" i="5"/>
  <c r="M20" i="5" s="1"/>
  <c r="L19" i="5"/>
  <c r="M19" i="5" s="1"/>
  <c r="M18" i="5"/>
  <c r="M17" i="5"/>
  <c r="M16" i="5"/>
  <c r="M14" i="5"/>
  <c r="M13" i="5"/>
  <c r="M12" i="5"/>
  <c r="L11" i="5"/>
  <c r="M11" i="5" s="1"/>
  <c r="L10" i="5"/>
  <c r="M10" i="5" s="1"/>
  <c r="M27" i="5"/>
  <c r="F4" i="5"/>
  <c r="E47" i="8" s="1"/>
  <c r="K12" i="7"/>
  <c r="K13"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Q59" i="13"/>
  <c r="Q58" i="13"/>
  <c r="Q57" i="13"/>
  <c r="Q56" i="13"/>
  <c r="Q55" i="13"/>
  <c r="Q54" i="13"/>
  <c r="Q53" i="13"/>
  <c r="Q52" i="13"/>
  <c r="Q51" i="13"/>
  <c r="Q50" i="13"/>
  <c r="Q49" i="13"/>
  <c r="Q48" i="13"/>
  <c r="Q47" i="13"/>
  <c r="Q46" i="13"/>
  <c r="Q45" i="13"/>
  <c r="Q44" i="13"/>
  <c r="Q43" i="13"/>
  <c r="Q42" i="13"/>
  <c r="Q41" i="13"/>
  <c r="Q40" i="13"/>
  <c r="Q39" i="13"/>
  <c r="Q38" i="13"/>
  <c r="Q37" i="13"/>
  <c r="Q36" i="13"/>
  <c r="Q35" i="13"/>
  <c r="Q34" i="13"/>
  <c r="Q33" i="13"/>
  <c r="Q32" i="13"/>
  <c r="Q31" i="13"/>
  <c r="Q30" i="13"/>
  <c r="Q29" i="13"/>
  <c r="Q28" i="13"/>
  <c r="Q27" i="13"/>
  <c r="Q26" i="13"/>
  <c r="Q25" i="13"/>
  <c r="Q24" i="13"/>
  <c r="Q23" i="13"/>
  <c r="Q22" i="13"/>
  <c r="Q21" i="13"/>
  <c r="Q20" i="13"/>
  <c r="Q19" i="13"/>
  <c r="Q18" i="13"/>
  <c r="Q17" i="13"/>
  <c r="Q16" i="13"/>
  <c r="Q15" i="13"/>
  <c r="Q14" i="13"/>
  <c r="Q13" i="13"/>
  <c r="Q12" i="13"/>
  <c r="Q11" i="13"/>
  <c r="Q10" i="13"/>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J75" i="8" s="1"/>
  <c r="O10" i="13"/>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2" i="7"/>
  <c r="M15" i="5"/>
  <c r="F2" i="7"/>
  <c r="F1" i="7"/>
  <c r="H2" i="11"/>
  <c r="H1" i="11"/>
  <c r="F2" i="5"/>
  <c r="F1" i="5"/>
  <c r="F2" i="4"/>
  <c r="F2" i="13" s="1"/>
  <c r="F1" i="4"/>
  <c r="F1" i="13" s="1"/>
  <c r="J14" i="4"/>
  <c r="E39" i="8" s="1"/>
  <c r="J11" i="4"/>
  <c r="J38" i="8" s="1"/>
  <c r="J57" i="4"/>
  <c r="E42" i="8" s="1"/>
  <c r="J54" i="4"/>
  <c r="J41" i="8" s="1"/>
  <c r="J50" i="4"/>
  <c r="J48" i="4"/>
  <c r="J46" i="4"/>
  <c r="J44" i="4"/>
  <c r="J42" i="4"/>
  <c r="J40" i="4"/>
  <c r="J38" i="4"/>
  <c r="I23" i="4"/>
  <c r="I25" i="4"/>
  <c r="I27" i="4"/>
  <c r="I29" i="4"/>
  <c r="I31" i="4"/>
  <c r="I33" i="4"/>
  <c r="I35" i="4"/>
  <c r="J20" i="4"/>
  <c r="E40" i="8" s="1"/>
  <c r="J57" i="8"/>
  <c r="E57" i="8"/>
  <c r="D5" i="13"/>
  <c r="E70" i="8" s="1"/>
  <c r="E5" i="11"/>
  <c r="E67" i="8" s="1"/>
  <c r="D7" i="7"/>
  <c r="J47" i="8"/>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I38" i="4"/>
  <c r="I50" i="4"/>
  <c r="I48" i="4"/>
  <c r="I46" i="4"/>
  <c r="I44" i="4"/>
  <c r="I42" i="4"/>
  <c r="I40" i="4"/>
  <c r="J17" i="4"/>
  <c r="J39" i="8" s="1"/>
  <c r="J8" i="4"/>
  <c r="E51" i="4" l="1"/>
  <c r="J51" i="4"/>
  <c r="E41" i="8" s="1"/>
  <c r="H5" i="13"/>
  <c r="F80" i="8" s="1"/>
  <c r="J23" i="4"/>
  <c r="J40" i="8" s="1"/>
  <c r="P5" i="13"/>
  <c r="J71" i="8" s="1"/>
  <c r="H75" i="8"/>
  <c r="J5" i="11"/>
  <c r="J67" i="8" s="1"/>
  <c r="P5" i="7"/>
  <c r="J58" i="8" s="1"/>
  <c r="F75" i="8"/>
  <c r="G5" i="7"/>
  <c r="E58" i="8" s="1"/>
  <c r="E71" i="8"/>
  <c r="F78" i="8"/>
  <c r="E38" i="8"/>
  <c r="L3" i="5"/>
  <c r="D85" i="8" s="1"/>
  <c r="E3" i="5"/>
  <c r="D75" i="8" s="1"/>
  <c r="F3" i="4" l="1"/>
  <c r="B85" i="8" s="1"/>
  <c r="J85" i="8"/>
  <c r="E48" i="8"/>
  <c r="H85" i="8"/>
  <c r="F76" i="8"/>
  <c r="F81" i="8" s="1"/>
  <c r="F85" i="8"/>
  <c r="F79" i="8"/>
  <c r="J48" i="8"/>
  <c r="F86" i="8" l="1"/>
</calcChain>
</file>

<file path=xl/comments1.xml><?xml version="1.0" encoding="utf-8"?>
<comments xmlns="http://schemas.openxmlformats.org/spreadsheetml/2006/main">
  <authors>
    <author>Angela Copple</author>
  </authors>
  <commentList>
    <comment ref="A2" authorId="0" shapeId="0">
      <text>
        <r>
          <rPr>
            <b/>
            <sz val="8"/>
            <color indexed="81"/>
            <rFont val="Tahoma"/>
            <family val="2"/>
          </rPr>
          <t>This number will be filled out by the Assisting State to track the resource when used during a mission.</t>
        </r>
      </text>
    </comment>
    <comment ref="A3" authorId="0" shapeId="0">
      <text>
        <r>
          <rPr>
            <b/>
            <sz val="8"/>
            <color indexed="81"/>
            <rFont val="Tahoma"/>
            <family val="2"/>
          </rPr>
          <t>Insert your own tracking number.</t>
        </r>
      </text>
    </comment>
    <comment ref="B10" authorId="0" shapeId="0">
      <text>
        <r>
          <rPr>
            <b/>
            <sz val="8"/>
            <color indexed="81"/>
            <rFont val="Tahoma"/>
            <family val="2"/>
          </rPr>
          <t>Where is the resource within their home state?
This must be the physical location of the resource to be geo-coded within the system.</t>
        </r>
      </text>
    </comment>
    <comment ref="B13" authorId="0" shapeId="0">
      <text>
        <r>
          <rPr>
            <b/>
            <sz val="8"/>
            <color indexed="81"/>
            <rFont val="Tahoma"/>
            <family val="2"/>
          </rPr>
          <t xml:space="preserve">Who is the primary point of contact for this resource?  </t>
        </r>
      </text>
    </comment>
    <comment ref="A16" authorId="0" shapeId="0">
      <text>
        <r>
          <rPr>
            <b/>
            <sz val="8"/>
            <color indexed="81"/>
            <rFont val="Tahoma"/>
            <family val="2"/>
          </rPr>
          <t xml:space="preserve">If NIMS Resource Typing has been established to categorize the skill level of the team or the general capacity of the item, include that here. </t>
        </r>
      </text>
    </comment>
    <comment ref="B18" authorId="0" shapeId="0">
      <text>
        <r>
          <rPr>
            <b/>
            <sz val="8"/>
            <color indexed="81"/>
            <rFont val="Tahoma"/>
            <family val="2"/>
          </rPr>
          <t>Components are elements that make up a resource.  For example, an engine company may be listed has having a pump, 2.5" hose, hand tools, water tank, ladder, master stream, &amp; personnel.</t>
        </r>
        <r>
          <rPr>
            <sz val="8"/>
            <color indexed="81"/>
            <rFont val="Tahoma"/>
            <family val="2"/>
          </rPr>
          <t xml:space="preserve">
</t>
        </r>
      </text>
    </comment>
    <comment ref="A20" authorId="0" shapeId="0">
      <text>
        <r>
          <rPr>
            <b/>
            <sz val="8"/>
            <color indexed="81"/>
            <rFont val="Tahoma"/>
            <family val="2"/>
          </rPr>
          <t>Specify ESF Function per Emergency Operations Plan.  Examples: ESF9 - Search &amp; Rescue</t>
        </r>
      </text>
    </comment>
    <comment ref="A29" authorId="0" shapeId="0">
      <text>
        <r>
          <rPr>
            <b/>
            <sz val="8"/>
            <color indexed="81"/>
            <rFont val="Tahoma"/>
            <family val="2"/>
          </rPr>
          <t>Identify any factors that may limit the use of this resource in performing a mission</t>
        </r>
      </text>
    </comment>
    <comment ref="A31" authorId="0" shapeId="0">
      <text>
        <r>
          <rPr>
            <b/>
            <sz val="8"/>
            <color indexed="81"/>
            <rFont val="Tahoma"/>
            <family val="2"/>
          </rPr>
          <t>This can include personnel, equipment, or any other factor that limits the capability of the mission being performed by this MRP.  Example: Food, lodging, electricity, water, internet access, security support, etc.?</t>
        </r>
      </text>
    </comment>
    <comment ref="A33" authorId="0" shapeId="0">
      <text>
        <r>
          <rPr>
            <b/>
            <sz val="8"/>
            <color indexed="81"/>
            <rFont val="Tahoma"/>
            <family val="2"/>
          </rPr>
          <t>List the estimated timeline for deployment of resource from time of notification to be ready to mobilize.  List as N+hour</t>
        </r>
      </text>
    </comment>
    <comment ref="B43" authorId="0" shapeId="0">
      <text>
        <r>
          <rPr>
            <sz val="8"/>
            <color indexed="81"/>
            <rFont val="Tahoma"/>
            <family val="2"/>
          </rPr>
          <t>Example: If you are convoying or over the road and need to have weight limits waived at weight stations you should include this as a requirement. 
In most cases, you will need to contact the states you will be traveling through to obtain permits.</t>
        </r>
      </text>
    </comment>
    <comment ref="B49" authorId="0" shapeId="0">
      <text>
        <r>
          <rPr>
            <b/>
            <sz val="8"/>
            <color indexed="81"/>
            <rFont val="Tahoma"/>
            <family val="2"/>
          </rPr>
          <t xml:space="preserve">Example: 
Type II Incident Commander
Type II Operations Section Chief
Type II Planning Section Chief, Situation Unit Leader, Resource Unit Leader
Type II Logistics Section Chief
Type II Finance/Admin Section Chief, Time Unit Leader, Comp/Claims Unit Leader, Procurement Unit Leader,
Safety Officer, 
Public Information Officer. </t>
        </r>
      </text>
    </comment>
    <comment ref="B53" authorId="0" shapeId="0">
      <text>
        <r>
          <rPr>
            <b/>
            <sz val="8"/>
            <color indexed="81"/>
            <rFont val="Tahoma"/>
            <family val="2"/>
          </rPr>
          <t xml:space="preserve">If this resource requires a rotation in personnel, they must be identified within this MRP.  Make notations here for these shift rotations. Example:  7 personnel for 14 days with a second team of 7 personnel for an additional 14 days.  Total mission 14 people for 28 days. </t>
        </r>
      </text>
    </comment>
    <comment ref="B59" authorId="0" shapeId="0">
      <text>
        <r>
          <rPr>
            <b/>
            <sz val="8"/>
            <color indexed="81"/>
            <rFont val="Tahoma"/>
            <family val="2"/>
          </rPr>
          <t xml:space="preserve">Example: This equipment must be decontaminated at the end of every work shift. </t>
        </r>
      </text>
    </comment>
    <comment ref="B61" authorId="0" shapeId="0">
      <text>
        <r>
          <rPr>
            <b/>
            <sz val="8"/>
            <color indexed="81"/>
            <rFont val="Tahoma"/>
            <family val="2"/>
          </rPr>
          <t>Expendable: Has an expected service life of less than 1 year and when consumed loses its identity of becomes an integral part of another item of property. (Example: Water - Expendable
Accountable: Non-Expendable property with a value over $1,000 for which controls and official property records are maintained, physical inventories are conducted, or property is assigned and accounted for. (Example: Bulldozer - Accountable)
Sensitive: Items of supply &amp; equipment which because of their nature and portability are susceptible to misappropriation or pilferage or are subject to safeguard (Example: Pharmaceuticals with a DMAT - Sensitive)</t>
        </r>
      </text>
    </comment>
    <comment ref="B63" authorId="0" shapeId="0">
      <text>
        <r>
          <rPr>
            <b/>
            <sz val="8"/>
            <color indexed="81"/>
            <rFont val="Tahoma"/>
            <family val="2"/>
          </rPr>
          <t>This may include maintenance and rehabilitation costs documented by receipts. Costs must be entered under the "Other" tab of this worksheet.</t>
        </r>
      </text>
    </comment>
    <comment ref="B76" authorId="0" shapeId="0">
      <text>
        <r>
          <rPr>
            <b/>
            <sz val="8"/>
            <color indexed="81"/>
            <rFont val="Tahoma"/>
            <family val="2"/>
          </rPr>
          <t>Calculates the total for cost estimates that are calculated by a daily rate.</t>
        </r>
      </text>
    </comment>
    <comment ref="B77" authorId="0" shapeId="0">
      <text>
        <r>
          <rPr>
            <b/>
            <sz val="8"/>
            <color indexed="81"/>
            <rFont val="Tahoma"/>
            <family val="2"/>
          </rPr>
          <t xml:space="preserve">Inserting the total number of mission days will enable the calculation of the daily costs for travel, equipment, and other fixed costs.  </t>
        </r>
      </text>
    </comment>
    <comment ref="B81" authorId="0" shapeId="0">
      <text>
        <r>
          <rPr>
            <b/>
            <sz val="8"/>
            <color indexed="81"/>
            <rFont val="Tahoma"/>
            <family val="2"/>
          </rPr>
          <t>Calculates the total for cost estimates that are calculated by a fixed rate. The total is derived by dividing by the number of mission days (after entered).</t>
        </r>
      </text>
    </comment>
  </commentList>
</comments>
</file>

<file path=xl/comments2.xml><?xml version="1.0" encoding="utf-8"?>
<comments xmlns="http://schemas.openxmlformats.org/spreadsheetml/2006/main">
  <authors>
    <author>Angela Copple</author>
  </authors>
  <commentList>
    <comment ref="D7" authorId="0" shapeId="0">
      <text>
        <r>
          <rPr>
            <b/>
            <sz val="8"/>
            <color indexed="81"/>
            <rFont val="Tahoma"/>
            <family val="2"/>
          </rPr>
          <t>Includes origination mileage from home to assigned duty station,  mission site, or airport.</t>
        </r>
      </text>
    </comment>
    <comment ref="E7" authorId="0" shapeId="0">
      <text>
        <r>
          <rPr>
            <b/>
            <sz val="8"/>
            <color indexed="81"/>
            <rFont val="Tahoma"/>
            <family val="2"/>
          </rPr>
          <t>All mileage accumulated during the performance of the official mission</t>
        </r>
      </text>
    </comment>
    <comment ref="G7" authorId="0" shapeId="0">
      <text>
        <r>
          <rPr>
            <b/>
            <sz val="8"/>
            <color indexed="81"/>
            <rFont val="Tahoma"/>
            <family val="2"/>
          </rPr>
          <t>Mileage from duty station or work location back to point of origin</t>
        </r>
      </text>
    </comment>
    <comment ref="I7" authorId="0" shapeId="0">
      <text>
        <r>
          <rPr>
            <b/>
            <sz val="8"/>
            <color indexed="81"/>
            <rFont val="Tahoma"/>
            <family val="2"/>
          </rPr>
          <t>This is a variable rate. Refer to www.gsa.gov for current mileage rates</t>
        </r>
      </text>
    </comment>
    <comment ref="D10" authorId="0" shapeId="0">
      <text>
        <r>
          <rPr>
            <b/>
            <sz val="8"/>
            <color indexed="81"/>
            <rFont val="Tahoma"/>
            <family val="2"/>
          </rPr>
          <t>Your private or public insurance may cover rental vehicles.  Purchasing additional insurance is an individual option.  Check your policy &amp; governmental jurisdiction to determine comprehensive coverage.</t>
        </r>
      </text>
    </comment>
    <comment ref="F16" authorId="0" shapeId="0">
      <text>
        <r>
          <rPr>
            <b/>
            <sz val="8"/>
            <color indexed="81"/>
            <rFont val="Tahoma"/>
            <family val="2"/>
          </rPr>
          <t>This may include baggage fees &amp; weight overage fees</t>
        </r>
      </text>
    </comment>
    <comment ref="A18" authorId="0" shapeId="0">
      <text>
        <r>
          <rPr>
            <b/>
            <sz val="8"/>
            <color indexed="81"/>
            <rFont val="Tahoma"/>
            <family val="2"/>
          </rPr>
          <t>Meals and Tips can be input as actual receipts or per diem rates.</t>
        </r>
      </text>
    </comment>
    <comment ref="A59" authorId="0" shapeId="0">
      <text>
        <r>
          <rPr>
            <b/>
            <sz val="8"/>
            <color indexed="81"/>
            <rFont val="Tahoma"/>
            <family val="2"/>
          </rPr>
          <t>Enter Additional Comments for any information not provided above.   Do not include any cost items here.  
All receipts should be retained for reimbursement</t>
        </r>
        <r>
          <rPr>
            <sz val="8"/>
            <color indexed="81"/>
            <rFont val="Tahoma"/>
            <family val="2"/>
          </rPr>
          <t xml:space="preserve">
</t>
        </r>
      </text>
    </comment>
  </commentList>
</comments>
</file>

<file path=xl/comments3.xml><?xml version="1.0" encoding="utf-8"?>
<comments xmlns="http://schemas.openxmlformats.org/spreadsheetml/2006/main">
  <authors>
    <author>Angela Copple</author>
  </authors>
  <commentList>
    <comment ref="A8" authorId="0" shapeId="0">
      <text>
        <r>
          <rPr>
            <b/>
            <sz val="8"/>
            <color indexed="81"/>
            <rFont val="Tahoma"/>
            <family val="2"/>
          </rPr>
          <t>Prior to printing, you may wish to reformat the "Print Area" on this worksheet to save on printing blank pages.   That function can be found under "Page Layout" using "Print Area".</t>
        </r>
      </text>
    </comment>
  </commentList>
</comments>
</file>

<file path=xl/comments4.xml><?xml version="1.0" encoding="utf-8"?>
<comments xmlns="http://schemas.openxmlformats.org/spreadsheetml/2006/main">
  <authors>
    <author>Angela Copple</author>
  </authors>
  <commentList>
    <comment ref="I10" authorId="0" shapeId="0">
      <text>
        <r>
          <rPr>
            <b/>
            <sz val="8"/>
            <color indexed="81"/>
            <rFont val="Tahoma"/>
            <family val="2"/>
          </rPr>
          <t xml:space="preserve">This is a fixed cost for equipment not computed on a daily rate basis. </t>
        </r>
        <r>
          <rPr>
            <sz val="8"/>
            <color indexed="81"/>
            <rFont val="Tahoma"/>
            <family val="2"/>
          </rPr>
          <t xml:space="preserve">
</t>
        </r>
      </text>
    </comment>
    <comment ref="M10" authorId="0" shapeId="0">
      <text>
        <r>
          <rPr>
            <b/>
            <sz val="8"/>
            <color indexed="81"/>
            <rFont val="Tahoma"/>
            <family val="2"/>
          </rPr>
          <t xml:space="preserve">Cost of equipment based on established daily rates.
If using equipment rates you must demonstrate at the time of reimbursement actual cost records unless using established FEMA equipment rates. </t>
        </r>
      </text>
    </comment>
  </commentList>
</comments>
</file>

<file path=xl/comments5.xml><?xml version="1.0" encoding="utf-8"?>
<comments xmlns="http://schemas.openxmlformats.org/spreadsheetml/2006/main">
  <authors>
    <author>Angela Copple</author>
  </authors>
  <commentList>
    <comment ref="A116" authorId="0" shapeId="0">
      <text>
        <r>
          <rPr>
            <b/>
            <sz val="8"/>
            <color indexed="81"/>
            <rFont val="Tahoma"/>
            <family val="2"/>
          </rPr>
          <t>Add any specific information such as 
# of miles driven x mileage rate = cost
or 
Where personnel were lodged
All receipts should be retained for reimbursement</t>
        </r>
        <r>
          <rPr>
            <sz val="8"/>
            <color indexed="81"/>
            <rFont val="Tahoma"/>
            <family val="2"/>
          </rPr>
          <t xml:space="preserve">
</t>
        </r>
      </text>
    </comment>
  </commentList>
</comments>
</file>

<file path=xl/sharedStrings.xml><?xml version="1.0" encoding="utf-8"?>
<sst xmlns="http://schemas.openxmlformats.org/spreadsheetml/2006/main" count="398" uniqueCount="263">
  <si>
    <t>Personal Vehicle:</t>
  </si>
  <si>
    <t>Governmental Vehicle Costs:</t>
  </si>
  <si>
    <t xml:space="preserve">Total Travel Costs: </t>
  </si>
  <si>
    <t>Regular Salary Hourly Rate</t>
  </si>
  <si>
    <t>Fringe Benefit Hourly Rate</t>
  </si>
  <si>
    <t># of Regular Hours worked per day</t>
  </si>
  <si>
    <t>Overtime Salary Hourly Rate</t>
  </si>
  <si>
    <t># of Days on Mission</t>
  </si>
  <si>
    <t>Total Daily Cost</t>
  </si>
  <si>
    <t>Total Mission Cost</t>
  </si>
  <si>
    <t>Overtime Fringe Benefit Hourly Rate</t>
  </si>
  <si>
    <t># of Overtime Hours worked per day</t>
  </si>
  <si>
    <t>Notes/Comments:</t>
  </si>
  <si>
    <t>Lines of Data Entered</t>
  </si>
  <si>
    <t>Enter Total # of Personnel on Mission:</t>
  </si>
  <si>
    <t>First Name:</t>
  </si>
  <si>
    <t>Last Name:</t>
  </si>
  <si>
    <t xml:space="preserve">Assisting State Emergency Management Mission Reference Number: </t>
  </si>
  <si>
    <t>Phone:</t>
  </si>
  <si>
    <t xml:space="preserve">Meals/Tips: </t>
  </si>
  <si>
    <t>State:</t>
  </si>
  <si>
    <t>Mobile:</t>
  </si>
  <si>
    <t>Email:</t>
  </si>
  <si>
    <t>24-hr Phone:</t>
  </si>
  <si>
    <t xml:space="preserve">NIMS Category: </t>
  </si>
  <si>
    <t>Kind:</t>
  </si>
  <si>
    <t xml:space="preserve">Type: </t>
  </si>
  <si>
    <t>Public Works</t>
  </si>
  <si>
    <t>Select One:</t>
  </si>
  <si>
    <t xml:space="preserve">Select One: </t>
  </si>
  <si>
    <t>Single Resource</t>
  </si>
  <si>
    <t>Equipment</t>
  </si>
  <si>
    <t>Supplies</t>
  </si>
  <si>
    <t>Transportation</t>
  </si>
  <si>
    <t>Communications</t>
  </si>
  <si>
    <t>Personnel</t>
  </si>
  <si>
    <t>Components:</t>
  </si>
  <si>
    <t>Personnel:</t>
  </si>
  <si>
    <t>Fixed</t>
  </si>
  <si>
    <t xml:space="preserve">Total Air Travel: </t>
  </si>
  <si>
    <t>Rate Per Mile</t>
  </si>
  <si>
    <t>Total:</t>
  </si>
  <si>
    <t>Rental Vehicle:</t>
  </si>
  <si>
    <t>Vehicle Rental</t>
  </si>
  <si>
    <t>Insurance (optional)</t>
  </si>
  <si>
    <t xml:space="preserve">Enter Detailed Travel Costs Below: </t>
  </si>
  <si>
    <t># of Personnel</t>
  </si>
  <si>
    <t>Per Diem Rate</t>
  </si>
  <si>
    <t># of Days @ Rate</t>
  </si>
  <si>
    <t>Meals/Tips at Per Diem Rate</t>
  </si>
  <si>
    <t>Lodging</t>
  </si>
  <si>
    <t>Parking Fees</t>
  </si>
  <si>
    <t>Lodging Rate</t>
  </si>
  <si>
    <t># of Nights @ Rate</t>
  </si>
  <si>
    <t># of Rooms</t>
  </si>
  <si>
    <t>Total Per Day</t>
  </si>
  <si>
    <t>Total Lodging</t>
  </si>
  <si>
    <t>Total Parking Fees</t>
  </si>
  <si>
    <t xml:space="preserve">Total Lodging Per Day: </t>
  </si>
  <si>
    <t xml:space="preserve">Governmental vehicle costs are for only fuel.  Costs for wear/tear on vehicle should be expensed under "Equipment".  </t>
  </si>
  <si>
    <t>Total Mission Personnel Costs:</t>
  </si>
  <si>
    <t xml:space="preserve">Total Daily Personnel Costs: </t>
  </si>
  <si>
    <t>Total Cost:</t>
  </si>
  <si>
    <t>Cost Per Item</t>
  </si>
  <si>
    <t>Quantity</t>
  </si>
  <si>
    <t xml:space="preserve">Total Mission Costs </t>
  </si>
  <si>
    <t>Priced by Quantity</t>
  </si>
  <si>
    <t>Rate Per Day</t>
  </si>
  <si>
    <t>Equipment Description:</t>
  </si>
  <si>
    <t>Total Equipment Calculated by Quantity:</t>
  </si>
  <si>
    <t>Total Equipment Calculated by Rate:</t>
  </si>
  <si>
    <t>Commodity Description:</t>
  </si>
  <si>
    <t>Commodity Costs:</t>
  </si>
  <si>
    <t>Equipment Costs:</t>
  </si>
  <si>
    <t>Other Costs:</t>
  </si>
  <si>
    <t>Other Description:</t>
  </si>
  <si>
    <t>Number of Non-Fuel Consuming Equipment</t>
  </si>
  <si>
    <t>Number of Fuel Consuming Equipment</t>
  </si>
  <si>
    <t>Total Equipment Cost Calculated by Quantity</t>
  </si>
  <si>
    <t>Total Equipment Cost Calculated by Rate</t>
  </si>
  <si>
    <t>Total Other Costs Calculated by Quantity:</t>
  </si>
  <si>
    <t>Total Other Costs Calculated by Rate:</t>
  </si>
  <si>
    <t>Total Daily Personnel Costs</t>
  </si>
  <si>
    <t>Number of Lines of Data Entered</t>
  </si>
  <si>
    <t>Commodities:</t>
  </si>
  <si>
    <t>Equipment:</t>
  </si>
  <si>
    <t>Other:</t>
  </si>
  <si>
    <t>Total Commodity Costs for Mission Calculated by Quantity:</t>
  </si>
  <si>
    <t>Priced by Rate</t>
  </si>
  <si>
    <t>\</t>
  </si>
  <si>
    <t>Lines of Equipment Entered:</t>
  </si>
  <si>
    <t>Lines of Commodity Data Entered:</t>
  </si>
  <si>
    <t>Lines of Other Data Entered</t>
  </si>
  <si>
    <t>Total Other Cost Calculated by Quantity</t>
  </si>
  <si>
    <t>Total Other Cost Calculated by Rate</t>
  </si>
  <si>
    <t>Total Parking Fees:</t>
  </si>
  <si>
    <t>Requirements for Rotation of Personnel:</t>
  </si>
  <si>
    <t xml:space="preserve">Identify any transportation requirements:  </t>
  </si>
  <si>
    <t>Details and Costs for Travel, Personnel, Equipment, Commodities, &amp; Other:</t>
  </si>
  <si>
    <t xml:space="preserve">Identify the Type of Property (Expendable, Accountable, or Sensitive): </t>
  </si>
  <si>
    <t>Mileage on Mission Site</t>
  </si>
  <si>
    <t>Return Mileage</t>
  </si>
  <si>
    <t>Daily Per Diem Rate:</t>
  </si>
  <si>
    <t>While traveling to and from or while on a mission, per diem rates may change. Use a different box to note changes in per diem rates.  If more per diem rate boxes are needed, please contact NEMA.</t>
  </si>
  <si>
    <t>Total  Pier Diem Meals/Tips</t>
  </si>
  <si>
    <t>Total Meal Expense plus tips (must submit receipts for reimbursement)</t>
  </si>
  <si>
    <t>Total Meal Expense:</t>
  </si>
  <si>
    <t>Total Actual Meals/Tips</t>
  </si>
  <si>
    <t>Total Parking Expenses</t>
  </si>
  <si>
    <t xml:space="preserve">Costs for shipping and transporting equipment, commodities, and supplies to and from the mission site. </t>
  </si>
  <si>
    <t>Total Shipping &amp; Transportation Costs</t>
  </si>
  <si>
    <t>Commodities</t>
  </si>
  <si>
    <t>Total Shipment and Transportation Costs:</t>
  </si>
  <si>
    <t>Priced by Equipment Rate</t>
  </si>
  <si>
    <t xml:space="preserve">Total Costs </t>
  </si>
  <si>
    <t># of Days Used</t>
  </si>
  <si>
    <t xml:space="preserve"># of Fuel Consuming Equipment: </t>
  </si>
  <si>
    <t xml:space="preserve"># of Non-Fuel Consuming Equipment: </t>
  </si>
  <si>
    <t>"Other costs" includes anything that would not fall under equipment (non-expendable resource) and commodity (expendable resource).  Examples may include mobile phone fees, laundry costs, decontamination, vaccination costs, equipment rental costs, and any other cost not specified elsewhere within the worksheet.</t>
  </si>
  <si>
    <t>Travel:</t>
  </si>
  <si>
    <t>Total Expenses Meals &amp; Tips (Receipt):</t>
  </si>
  <si>
    <t>Total Meals &amp; Tips (Per Diem):</t>
  </si>
  <si>
    <t xml:space="preserve">Enter total number of estimated mission days: </t>
  </si>
  <si>
    <t>ESTIMATED TOTAL MISSION COST:</t>
  </si>
  <si>
    <t>N+</t>
  </si>
  <si>
    <t>Engineering</t>
  </si>
  <si>
    <t>Firefighting</t>
  </si>
  <si>
    <t>Information &amp; Planning</t>
  </si>
  <si>
    <t>Law Enforcement &amp; Security</t>
  </si>
  <si>
    <t>Mass Care</t>
  </si>
  <si>
    <t>Resource Management</t>
  </si>
  <si>
    <t>Search &amp; Rescue</t>
  </si>
  <si>
    <t>Hazardous Materials Response</t>
  </si>
  <si>
    <t>Food &amp; Water</t>
  </si>
  <si>
    <t>Energy</t>
  </si>
  <si>
    <t xml:space="preserve">Animals &amp; Agriculture </t>
  </si>
  <si>
    <t>Volunteers &amp; Donations</t>
  </si>
  <si>
    <t>Team(s)</t>
  </si>
  <si>
    <t>Vehicles</t>
  </si>
  <si>
    <t>Aircraft</t>
  </si>
  <si>
    <t>Type I</t>
  </si>
  <si>
    <t>Type II</t>
  </si>
  <si>
    <t>Type III</t>
  </si>
  <si>
    <t>Type IV</t>
  </si>
  <si>
    <t>Other</t>
  </si>
  <si>
    <t>Lines of Other Data Entered:</t>
  </si>
  <si>
    <t>Health &amp; Medical</t>
  </si>
  <si>
    <t>Identify any maintenance and rehabilitation requirements needed for this equipment:</t>
  </si>
  <si>
    <t>Shipment &amp; Transportation Costs for Equipment, Commodities, &amp; Supplies</t>
  </si>
  <si>
    <t>Type V</t>
  </si>
  <si>
    <t>Detail for Personnel costs:</t>
  </si>
  <si>
    <t>List personnel by Type (if applicable).</t>
  </si>
  <si>
    <t>Metrics:</t>
  </si>
  <si>
    <t>Mobile (has transportation component built in)</t>
  </si>
  <si>
    <t>Total Personal Vehicle Costs:</t>
  </si>
  <si>
    <t>Total Governmental Vehicle Costs:</t>
  </si>
  <si>
    <t>Total Rental Vehicle Total Costs:</t>
  </si>
  <si>
    <t>Total Air Travel Costs:</t>
  </si>
  <si>
    <t>Total Number of Personnel Assigned to Mission</t>
  </si>
  <si>
    <t>Total Personnel Costs</t>
  </si>
  <si>
    <t>Identify the minimum licenses or certifications carried by the personnel on mission:</t>
  </si>
  <si>
    <t xml:space="preserve">List all Equipment Requirements: </t>
  </si>
  <si>
    <t>Total Costs of Commodities:</t>
  </si>
  <si>
    <t>Daily Cost</t>
  </si>
  <si>
    <t>Personal vehicle rates are calculated by the mileage rates available at www.gsa.gov.  Mileage rate includes fuel &amp; wear/tear on vehicle.</t>
  </si>
  <si>
    <t>Rental vehicle fee includes the rental rate and fuel.</t>
  </si>
  <si>
    <t>Total Purchase Cost for Fuel                                                 (must submit receipts for reimbursement)</t>
  </si>
  <si>
    <t>Price of air ticket includes cost to and from mission site.</t>
  </si>
  <si>
    <t>Cost for Air Travel Ticket(s):</t>
  </si>
  <si>
    <t>Additional Fee Not Included in the Ticket Purchase Price</t>
  </si>
  <si>
    <t>Lodging can be input at per diem or actual costs.</t>
  </si>
  <si>
    <t>Total Lodging per Mission:</t>
  </si>
  <si>
    <t>Parking may include hotel, airport, or lot fees.</t>
  </si>
  <si>
    <t xml:space="preserve">Equipment is nonexpendable resources.  It is expected that equipment used during a mission is the property of the mission provider.  Equipment purchased to conduct the mission is the property of the Requesting State and must be left with the state emergency management agency at time of demobilization unless reimbursement for the newly purchased equipment is not requested. Equipment should be fully accounted for both during the mission and when returned home.  Costs to decontaminate or restore equipment to pre-mission condition should be included under the "Other" tab within this worksheet.  Damaged or destroyed equipment must be documented. Costs for deductibles or items not covered by insurance must be documented and included in the reimbursement package.  Rental equipment should be entered under the "Other" tab of this worksheet. </t>
  </si>
  <si>
    <t xml:space="preserve">Commodities are expendable (or consumable) resources such as office supplies, sundries, water, ice, snacks, fuel, and other one time use items.  All receipts for commodities must submitted at the time of reimbursement and must be directly related to the mission. </t>
  </si>
  <si>
    <t>Total Cost</t>
  </si>
  <si>
    <t>Mileage</t>
  </si>
  <si>
    <t>ESTIMATED AVERAGE DAILY COSTS WITHOUT TRAVEL, EQUIPMENT (by daily rate), &amp; OTHER (by daily rate):</t>
  </si>
  <si>
    <t>ESTIMATED AVERAGE DAILY COST WITH TRAVEL, EQUIPMENT, OTHER (from above):</t>
  </si>
  <si>
    <t>1. MRP Title:</t>
  </si>
  <si>
    <t>3. Location:</t>
  </si>
  <si>
    <t>9. Resource is:</t>
  </si>
  <si>
    <t>10. Space and Size Requirements Needed to Carry out Mission:</t>
  </si>
  <si>
    <t>11. Limiting Factors to the Resource:</t>
  </si>
  <si>
    <t>12. Logistical Support Needed During Mission:</t>
  </si>
  <si>
    <t>13. Deployment Timeline</t>
  </si>
  <si>
    <t xml:space="preserve">14. Travel: </t>
  </si>
  <si>
    <t xml:space="preserve">15. Personnel:  </t>
  </si>
  <si>
    <t>16. Equipment:</t>
  </si>
  <si>
    <t>17. Commodities:</t>
  </si>
  <si>
    <t>18. Other:</t>
  </si>
  <si>
    <t xml:space="preserve">19. ESTIMATED DAILY COSTS ARE GENERATED BELOW.  THESE ARE ONLY APPROXIMATIONS FOR DAILY COSTS AND MAY NOT ACCURATELY REFLECT TRUE DAILY COSTS.  </t>
  </si>
  <si>
    <t>20. TOTAL MISSION READY PACKAGE ESTIMATED COSTS:</t>
  </si>
  <si>
    <t xml:space="preserve">Enter all Equipment cost details under "Equipment" tab in worksheet. </t>
  </si>
  <si>
    <t xml:space="preserve">Enter all personnel cost details under "Personnel" tab in worksheet. </t>
  </si>
  <si>
    <t xml:space="preserve">Enter all Travel cost details under "Travel" tab in worksheet. </t>
  </si>
  <si>
    <t>Enter all Commodities cost details under "Commodities" tab in worksheet.</t>
  </si>
  <si>
    <t xml:space="preserve">Enter all Other cost details under "Other" tab in worksheet. </t>
  </si>
  <si>
    <t>4. Point of Contact:</t>
  </si>
  <si>
    <t xml:space="preserve">5. NIMS Resource Typing (if applicable): </t>
  </si>
  <si>
    <t xml:space="preserve">6. Identify Emergency Support Functions (ESFs) Supported: </t>
  </si>
  <si>
    <t>7. Mission Capabilities:</t>
  </si>
  <si>
    <t>8. Detailed Resource Description:</t>
  </si>
  <si>
    <t>2. Resource Provider / Agency Name:</t>
  </si>
  <si>
    <t>Travel (costs that are fixed and are not calculated by a daily rate):</t>
  </si>
  <si>
    <t>Equipment (costs fixed by quantity &amp; not calculated by a daily rate):</t>
  </si>
  <si>
    <t>Other (costs fixed by quantity &amp; not calculated by a daily rate):</t>
  </si>
  <si>
    <t xml:space="preserve">Resource Provider Tracking Number: </t>
  </si>
  <si>
    <t xml:space="preserve">Address: </t>
  </si>
  <si>
    <t xml:space="preserve">City: </t>
  </si>
  <si>
    <t>Zip:</t>
  </si>
  <si>
    <t>Animal Health Emergency</t>
  </si>
  <si>
    <t>Emergency Medical Services</t>
  </si>
  <si>
    <t>Fire and Hazardous Materials</t>
  </si>
  <si>
    <t>Incident Management</t>
  </si>
  <si>
    <t>Law Enforcement</t>
  </si>
  <si>
    <t>Medical and Public Health</t>
  </si>
  <si>
    <t>Pathfinder Task Forces</t>
  </si>
  <si>
    <t>Search and Rescue</t>
  </si>
  <si>
    <t>Telecommunicator</t>
  </si>
  <si>
    <t xml:space="preserve">Select one: </t>
  </si>
  <si>
    <t>2011-25</t>
  </si>
  <si>
    <t>Total Cost for Government Vehicle Use                                            (must submit receipts for reimbursement)</t>
  </si>
  <si>
    <t>Accountable</t>
  </si>
  <si>
    <t>Vehicle Decontamination</t>
  </si>
  <si>
    <t>Equipment Decontamination</t>
  </si>
  <si>
    <t>Maps of incident and surrounding areas</t>
  </si>
  <si>
    <t>Cases of water</t>
  </si>
  <si>
    <t>MREs</t>
  </si>
  <si>
    <t>Food snacks</t>
  </si>
  <si>
    <r>
      <t>Printer paper</t>
    </r>
    <r>
      <rPr>
        <i/>
        <sz val="10"/>
        <rFont val="Tahoma"/>
        <family val="2"/>
      </rPr>
      <t xml:space="preserve"> (500 page reams)</t>
    </r>
  </si>
  <si>
    <r>
      <t>Office supplies</t>
    </r>
    <r>
      <rPr>
        <i/>
        <sz val="10"/>
        <rFont val="Tahoma"/>
        <family val="2"/>
      </rPr>
      <t xml:space="preserve"> (Misc: pens, note paper, sized notebooks)</t>
    </r>
  </si>
  <si>
    <r>
      <t xml:space="preserve">Vaccination
</t>
    </r>
    <r>
      <rPr>
        <i/>
        <sz val="10"/>
        <rFont val="Tahoma"/>
        <family val="2"/>
      </rPr>
      <t>Jurisdiction: Please refer to existing or CDC immunization recommendations for emergency responders for specific responses as vaccination need will vary.</t>
    </r>
  </si>
  <si>
    <t>To be determined after mission completion.  Will include the restocking and resupply of items used.</t>
  </si>
  <si>
    <r>
      <rPr>
        <b/>
        <sz val="8"/>
        <rFont val="Arial"/>
        <family val="2"/>
      </rPr>
      <t xml:space="preserve">NOTE: </t>
    </r>
    <r>
      <rPr>
        <sz val="8"/>
        <rFont val="Arial"/>
        <family val="2"/>
      </rPr>
      <t xml:space="preserve">Development of a Mission Ready Package does not guarantee deployment on an EMAC mission through your state emergency management agency (SEMA).  Development of the MRP should be coordinated with your SEMA.  NIMS Resource Typing is not a requirement for developing an MRP under EMAC as all resources are valuable.  All costs are estimated based on current data and should be validated at the time the MRP is requested. Costs may vary from the costs estimated in the MRP or the actual costs incurred during the deployment.  Therefore, the MRP should be maintained in an operational state of readiness to facilitate both deployment and reimbursement requirements. </t>
    </r>
  </si>
  <si>
    <t>Barriers, curtains or secluded rooms for quiet areas and privacy.</t>
  </si>
  <si>
    <t>ESF #6 - Mass Care, Emergency Assistance, Temporary Housing, and Human Services 
ESF #8 - Public Health and Medical Services</t>
  </si>
  <si>
    <t xml:space="preserve">Minimum of 100 sq ft quiet area. Should have a table and chair for assessment and possibly barriers, curtains or secluded rooms for quiet areas and privacy. </t>
  </si>
  <si>
    <t>Functional Assistance Support Team</t>
  </si>
  <si>
    <t xml:space="preserve">                                                                                                                                                                                                                                                                                                                            • Compatible communication and integration with shelter systems and residents.
• FAST teams do not provide medical services, dispense medications, transportation of residents, medical triage, personal care of the residents, or provide durable medical equipment or supplies.                                                                                                                                                                                                                              • Team members will only act in their role as a FAST team member, regardless of other credentials
• Requesting jurisdiction must provide supplemental transportation, as needed, to support multiple sites.
•Team may require incident-specific vaccinations prior to deployment. 
• Logistical support as described in Box 12.</t>
  </si>
  <si>
    <t>Transportation is required to move team members to shelter locations and lodging.</t>
  </si>
  <si>
    <r>
      <rPr>
        <sz val="9"/>
        <rFont val="Arial"/>
        <family val="2"/>
      </rPr>
      <t xml:space="preserve">Conduct functional assessments of individuals with disabilities and others with access and functional needs within shelters. </t>
    </r>
    <r>
      <rPr>
        <sz val="8"/>
        <rFont val="Arial"/>
        <family val="2"/>
      </rPr>
      <t xml:space="preserve">
</t>
    </r>
  </si>
  <si>
    <r>
      <t xml:space="preserve">The role of the FAST is to conduct functional assessments of individuals with disabilities and others with access and functional needs within shelters. The FAST then facilitates the process of getting essential resources needed for individuals with disabilities and others with access and functional needs.  A FAST consists of a group of trained state, county and CBO personnel who are ready to respond and deploy to disaster areas to work in shelter.  The FAST will deploy upon request and remain in shelters until it is determined that FAST is no longer needed.
</t>
    </r>
    <r>
      <rPr>
        <b/>
        <sz val="9"/>
        <rFont val="Arial"/>
        <family val="2"/>
      </rPr>
      <t>Composition</t>
    </r>
    <r>
      <rPr>
        <sz val="9"/>
        <rFont val="Arial"/>
        <family val="2"/>
      </rPr>
      <t xml:space="preserve">
• A FAST team consists of a team leader and 2-8 team members.  NOTE --the size of the team should be based on the number of people impacted; the number of shelters stood up; and what type of needs the people impacted by the disaster have.    
• The team’s composition will be based on the requesting jurisdiction’s needs, which will be unique to the incident, and which must be identified by the requesting jurisdiction.                                                                                                                      
• Dependent upon deployment, the FAST team may also be supported by a Behavioral Health Specialist. 
• The team is self-sufficient for the first 4 hours after arrival on site, including food, water, personal supplies
• Team members will act only within the scope and role as a FAST team member, regardless of other personal licensing or credentials.   
</t>
    </r>
    <r>
      <rPr>
        <b/>
        <sz val="9"/>
        <rFont val="Arial"/>
        <family val="2"/>
      </rPr>
      <t>Training</t>
    </r>
    <r>
      <rPr>
        <sz val="9"/>
        <rFont val="Arial"/>
        <family val="2"/>
      </rPr>
      <t xml:space="preserve">
• All team members have been trained based on California's FEMA approved FAST training package. 
• FAST is trained to work with American Red Cross Disaster Mental Health, Disaster Health Services, and Shelter staff.  
• The FAST team will have credentials and background checks done prior to deployment. 
• FAST members have demonstrated in-depth knowledge of persons with access and functional needs, people with activity limitations and people who may be older.  Have interpersonal skills needed to communicate effectively using oral, written or American Sign Language; ability to interact effectively with a variety of staff, volunteers, and members of the community and two years of direct work experience in assessing the needs of people with access and functional needs.
• FAST members have various human services skills, training, and knowledge of children and adults and others with access and functional needs: Aging (services/supports, including dietary needs),chronic health conditions, developmental and other cognitive disabilities, hearing or vision loss, behavioral health needs, physical concerns, and other needs people might have in communications, maintaining health and independence, self-determination, safety and supervision and transportation (C-MIST) during a disaster. 
</t>
    </r>
  </si>
  <si>
    <t>FAST Team Lead</t>
  </si>
  <si>
    <t>FAST Team Leader:  Licensed Clinical Social Worker
FAST Specialist:  Social Worker 
Total Personnel: The FAST team leader will serve as the team coordinator, who will liaise with the overall ICS structure. The team leader is tasked with assembling this MRP. The size of the team will depend on the scope and magnitude/needs of the disaster.
This team may be augmented as needed by a Behavioral Health Team member to support the psychological needs of the team itself,  during deployment. Additionally, the team may be customized with the addition of human services specialists tailored to the needs of the requesting jurisdiction and specific incident. 
Primary source verification of employment with an established health care related providing entity such as a hospital, health system, agency, service, or private practice.  Recommended:  Minimum of 2 years of experience in a practice setting commensurate with the mission assignment.</t>
  </si>
  <si>
    <t xml:space="preserve">
FAST Team Leader: Licensed Clinical Social Worker
FAST Specialist:  Social Worker
</t>
  </si>
  <si>
    <t>Staff will work no longer than 12 hours.
Rotation of team every 14 days.</t>
  </si>
  <si>
    <t>FAST Specialist #1</t>
  </si>
  <si>
    <t>FAST Specialist #2</t>
  </si>
  <si>
    <t>FAST Specialist #3</t>
  </si>
  <si>
    <t>FAST Specialist #4</t>
  </si>
  <si>
    <t>FAST Specialist #5</t>
  </si>
  <si>
    <t>FAST Specialist #6</t>
  </si>
  <si>
    <t>FAST Specialist #7</t>
  </si>
  <si>
    <t>FAST Specialist #8</t>
  </si>
  <si>
    <t>Fax Machine/Printer</t>
  </si>
  <si>
    <t>Mobile Phone Air Time Costs</t>
  </si>
  <si>
    <t>Computer Air Card Costs</t>
  </si>
  <si>
    <t xml:space="preserve">The requesting state will provide:  transportation, food, housing, lodging, water, computer &amp; internet access,  security, landline access.                                                                                                                                                                                                      The community shelter/general populations shelter will provide:                                                                                                                          • Briefing on current incident status and local protocols. 
• Access to medical providers and care facilities.
• Local access to and replenishment of equipment and supplies needed by the team itself (e.g., personal protective equipment, consumable medical supplies, durable medical equipment, oxygen).
• Communications compatible with jurisdictional resources.
• Accessibility to supportive resident services (e.g., volunteers, medical, mental health resources).
• Sanitation support.
• Agreements with local pharmacies to support procurement of medications.
• Security support.
• Information on community and/or shelter demographics.
• Depending on shelter demographics and staff skills, an interpreter may be needed.
• Local forms and resource list of available services that can be provided.
• Reciprocity agreements and/or licenses                                                                                                                                                     • Prior to deployment, requesting jurisdiction should indicate what supplies may be needed in the first 4 hour period so the FAST team can arrive with these items                                                                                                                                      •After first 4 hours, requesting jurisdiction must supply all supporting forms and office supplies and other equpiment as needed.
</t>
  </si>
  <si>
    <t>Communications equipment (personal mobile phones) and associated wall and vehicle chargers - only if replacement is necessary</t>
  </si>
  <si>
    <t>Vehicles or other transportation for personnel ground transportation (optional depending on event location)</t>
  </si>
  <si>
    <t xml:space="preserve">PERSONNEL = 9 persons,                                                                                                        EQUIPMENT= Personal Go Bag,                                                                        SUPPLIES/COMMODITIES= Communication equipment, food, water,                 TRAVEL/TRANSPORTATION= By vehicle or air transfer, </t>
  </si>
  <si>
    <t>PERSONNEL = 1 Licensed Clinical Social Worker, up to 8 Social Workers                                                                                                                                                   EQUIPMENT= Personal Go Bag;                                                                                                      SUPPLIES/COMMODITIES = Computers, Fax Machine, Mobile Phones, Fuel, Food, Water, Office Supplies, Internet access;                                                                                                                                          TRAVEL/TRANSPORTATION = Airline Tickets, Vehicle Rentals, Vehicle gas, Mileage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</si>
</sst>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lt;=9999999]###\-####;\(###\)\ ###\-####"/>
    <numFmt numFmtId="166" formatCode="0.0"/>
    <numFmt numFmtId="167" formatCode="00000"/>
  </numFmts>
  <fonts count="25" x14ac:knownFonts="1">
    <font>
      <sz val="10"/>
      <name val="Arial"/>
    </font>
    <font>
      <sz val="10"/>
      <name val="Arial"/>
      <family val="2"/>
    </font>
    <font>
      <sz val="8"/>
      <name val="Arial"/>
      <family val="2"/>
    </font>
    <font>
      <sz val="8"/>
      <color indexed="81"/>
      <name val="Tahoma"/>
      <family val="2"/>
    </font>
    <font>
      <b/>
      <sz val="8"/>
      <color indexed="81"/>
      <name val="Tahoma"/>
      <family val="2"/>
    </font>
    <font>
      <b/>
      <sz val="10"/>
      <name val="Tahoma"/>
      <family val="2"/>
    </font>
    <font>
      <sz val="10"/>
      <name val="Tahoma"/>
      <family val="2"/>
    </font>
    <font>
      <b/>
      <sz val="10"/>
      <color indexed="10"/>
      <name val="Tahoma"/>
      <family val="2"/>
    </font>
    <font>
      <b/>
      <sz val="10"/>
      <name val="Arial"/>
      <family val="2"/>
    </font>
    <font>
      <b/>
      <sz val="8"/>
      <name val="Arial"/>
      <family val="2"/>
    </font>
    <font>
      <b/>
      <sz val="10"/>
      <color rgb="FFFF0000"/>
      <name val="Tahoma"/>
      <family val="2"/>
    </font>
    <font>
      <b/>
      <sz val="10"/>
      <color rgb="FF002060"/>
      <name val="Tahoma"/>
      <family val="2"/>
    </font>
    <font>
      <b/>
      <sz val="10"/>
      <color rgb="FF002060"/>
      <name val="Arial"/>
      <family val="2"/>
    </font>
    <font>
      <u/>
      <sz val="10"/>
      <color theme="10"/>
      <name val="Arial"/>
      <family val="2"/>
    </font>
    <font>
      <b/>
      <sz val="10"/>
      <color theme="3" tint="-0.499984740745262"/>
      <name val="Tahoma"/>
      <family val="2"/>
    </font>
    <font>
      <b/>
      <sz val="9"/>
      <name val="Arial"/>
      <family val="2"/>
    </font>
    <font>
      <sz val="9"/>
      <name val="Arial"/>
      <family val="2"/>
    </font>
    <font>
      <b/>
      <sz val="11"/>
      <name val="Arial"/>
      <family val="2"/>
    </font>
    <font>
      <b/>
      <sz val="10"/>
      <color indexed="10"/>
      <name val="Arial"/>
      <family val="2"/>
    </font>
    <font>
      <b/>
      <sz val="10"/>
      <color rgb="FFFF0000"/>
      <name val="Arial"/>
      <family val="2"/>
    </font>
    <font>
      <sz val="10"/>
      <name val="Calibri"/>
      <family val="2"/>
    </font>
    <font>
      <b/>
      <sz val="8"/>
      <color rgb="FFFF0000"/>
      <name val="Arial"/>
      <family val="2"/>
    </font>
    <font>
      <i/>
      <sz val="10"/>
      <name val="Tahoma"/>
      <family val="2"/>
    </font>
    <font>
      <i/>
      <sz val="10"/>
      <name val="Arial"/>
      <family val="2"/>
    </font>
    <font>
      <u/>
      <sz val="8"/>
      <color indexed="12"/>
      <name val="Arial"/>
      <family val="2"/>
    </font>
  </fonts>
  <fills count="9">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cellStyleXfs>
  <cellXfs count="452">
    <xf numFmtId="0" fontId="0" fillId="0" borderId="0" xfId="0"/>
    <xf numFmtId="0" fontId="6" fillId="0" borderId="0" xfId="0" applyFont="1"/>
    <xf numFmtId="0" fontId="6" fillId="0" borderId="1" xfId="0" applyFont="1" applyBorder="1" applyProtection="1">
      <protection locked="0"/>
    </xf>
    <xf numFmtId="0" fontId="0" fillId="0" borderId="0" xfId="0" applyProtection="1"/>
    <xf numFmtId="165" fontId="0" fillId="0" borderId="0" xfId="0" applyNumberFormat="1" applyProtection="1"/>
    <xf numFmtId="0" fontId="6" fillId="0" borderId="1" xfId="0" applyFont="1" applyBorder="1" applyAlignment="1" applyProtection="1">
      <protection locked="0"/>
    </xf>
    <xf numFmtId="0" fontId="5" fillId="0" borderId="1" xfId="0" applyFont="1" applyBorder="1" applyAlignment="1"/>
    <xf numFmtId="0" fontId="1" fillId="0" borderId="0" xfId="0" applyFont="1"/>
    <xf numFmtId="0" fontId="16" fillId="0" borderId="0" xfId="0" applyFont="1"/>
    <xf numFmtId="0" fontId="15" fillId="0" borderId="0" xfId="0" applyFont="1" applyAlignment="1">
      <alignment vertical="center"/>
    </xf>
    <xf numFmtId="0" fontId="16" fillId="0" borderId="0" xfId="0" applyFont="1" applyAlignment="1">
      <alignment vertical="center"/>
    </xf>
    <xf numFmtId="44" fontId="16" fillId="0" borderId="1" xfId="1" applyFont="1" applyFill="1" applyBorder="1" applyAlignment="1" applyProtection="1">
      <alignment vertical="center"/>
      <protection locked="0"/>
    </xf>
    <xf numFmtId="0" fontId="20" fillId="0" borderId="0" xfId="0" applyFont="1"/>
    <xf numFmtId="0" fontId="15" fillId="4" borderId="8" xfId="0" applyFont="1" applyFill="1" applyBorder="1" applyAlignment="1" applyProtection="1">
      <alignment horizontal="center" vertical="center"/>
    </xf>
    <xf numFmtId="1" fontId="6" fillId="0" borderId="0" xfId="0" applyNumberFormat="1" applyFont="1" applyAlignment="1">
      <alignment horizontal="center"/>
    </xf>
    <xf numFmtId="44" fontId="16" fillId="3" borderId="1" xfId="1" applyFont="1" applyFill="1" applyBorder="1" applyAlignment="1" applyProtection="1">
      <alignment vertical="center"/>
    </xf>
    <xf numFmtId="164" fontId="15" fillId="3" borderId="1" xfId="0" applyNumberFormat="1" applyFont="1" applyFill="1" applyBorder="1" applyAlignment="1" applyProtection="1">
      <alignment horizontal="center" vertical="center"/>
    </xf>
    <xf numFmtId="0" fontId="15" fillId="3" borderId="1" xfId="0" applyFont="1" applyFill="1" applyBorder="1" applyAlignment="1" applyProtection="1">
      <alignment horizontal="center" vertical="center" wrapText="1"/>
    </xf>
    <xf numFmtId="44" fontId="8" fillId="3" borderId="1" xfId="1" applyFont="1" applyFill="1" applyBorder="1" applyAlignment="1" applyProtection="1">
      <alignment vertical="center" wrapText="1"/>
    </xf>
    <xf numFmtId="164" fontId="15" fillId="0" borderId="12" xfId="0" applyNumberFormat="1" applyFont="1" applyFill="1" applyBorder="1" applyAlignment="1" applyProtection="1">
      <alignment horizontal="center" vertical="center" wrapText="1"/>
    </xf>
    <xf numFmtId="164" fontId="15" fillId="0" borderId="1" xfId="0" applyNumberFormat="1" applyFont="1" applyFill="1" applyBorder="1" applyAlignment="1" applyProtection="1">
      <alignment horizontal="center" vertical="center" wrapText="1"/>
    </xf>
    <xf numFmtId="44" fontId="15" fillId="3" borderId="3" xfId="0" applyNumberFormat="1" applyFont="1" applyFill="1" applyBorder="1" applyAlignment="1" applyProtection="1">
      <alignment horizontal="center" vertical="center" wrapText="1"/>
    </xf>
    <xf numFmtId="44" fontId="15" fillId="3" borderId="1" xfId="1" applyFont="1" applyFill="1" applyBorder="1" applyAlignment="1" applyProtection="1">
      <alignment vertical="center"/>
    </xf>
    <xf numFmtId="164" fontId="15" fillId="3" borderId="1" xfId="0" applyNumberFormat="1" applyFont="1" applyFill="1" applyBorder="1" applyAlignment="1" applyProtection="1">
      <alignment horizontal="center" vertical="center" wrapText="1"/>
    </xf>
    <xf numFmtId="44" fontId="2" fillId="0" borderId="1" xfId="1" applyNumberFormat="1" applyFont="1" applyBorder="1" applyAlignment="1" applyProtection="1">
      <alignment horizontal="center"/>
      <protection locked="0"/>
    </xf>
    <xf numFmtId="44" fontId="2" fillId="0" borderId="1" xfId="0" applyNumberFormat="1" applyFont="1" applyBorder="1" applyAlignment="1" applyProtection="1">
      <alignment horizontal="center"/>
      <protection locked="0"/>
    </xf>
    <xf numFmtId="0" fontId="16" fillId="0" borderId="1" xfId="0" applyFont="1" applyBorder="1" applyAlignment="1" applyProtection="1">
      <alignment horizontal="center"/>
      <protection locked="0"/>
    </xf>
    <xf numFmtId="164" fontId="15" fillId="0" borderId="1" xfId="0" applyNumberFormat="1" applyFont="1" applyFill="1" applyBorder="1" applyAlignment="1" applyProtection="1">
      <alignment horizontal="center" vertical="center"/>
    </xf>
    <xf numFmtId="0" fontId="15" fillId="3" borderId="12" xfId="0" applyFont="1" applyFill="1" applyBorder="1" applyAlignment="1" applyProtection="1">
      <alignment horizontal="center" vertical="center" wrapText="1"/>
    </xf>
    <xf numFmtId="0" fontId="16" fillId="0" borderId="1" xfId="0" applyFont="1" applyBorder="1" applyAlignment="1" applyProtection="1">
      <alignment horizontal="center" vertical="center"/>
      <protection locked="0"/>
    </xf>
    <xf numFmtId="0" fontId="15" fillId="3" borderId="1" xfId="0" applyFont="1" applyFill="1" applyBorder="1" applyAlignment="1" applyProtection="1">
      <alignment horizontal="right" vertical="center"/>
    </xf>
    <xf numFmtId="0" fontId="15" fillId="3" borderId="8" xfId="0" applyFont="1" applyFill="1" applyBorder="1" applyAlignment="1" applyProtection="1">
      <alignment horizontal="right" vertical="center"/>
    </xf>
    <xf numFmtId="164" fontId="6" fillId="0" borderId="1" xfId="0" applyNumberFormat="1" applyFont="1" applyBorder="1" applyAlignment="1" applyProtection="1">
      <alignment horizontal="right" vertical="center"/>
      <protection locked="0"/>
    </xf>
    <xf numFmtId="1" fontId="6" fillId="0" borderId="1" xfId="0" applyNumberFormat="1" applyFont="1" applyBorder="1" applyAlignment="1" applyProtection="1">
      <alignment horizontal="center" vertical="center"/>
      <protection locked="0"/>
    </xf>
    <xf numFmtId="2" fontId="6" fillId="0" borderId="1" xfId="0" applyNumberFormat="1" applyFont="1" applyBorder="1" applyAlignment="1" applyProtection="1">
      <alignment horizontal="right" vertical="center"/>
      <protection locked="0"/>
    </xf>
    <xf numFmtId="164" fontId="6" fillId="0" borderId="1" xfId="0" applyNumberFormat="1" applyFont="1" applyBorder="1" applyAlignment="1" applyProtection="1">
      <alignment horizontal="center" vertical="center"/>
      <protection locked="0"/>
    </xf>
    <xf numFmtId="0" fontId="2" fillId="0" borderId="1" xfId="0" applyFont="1" applyBorder="1" applyAlignment="1" applyProtection="1">
      <alignment wrapText="1"/>
      <protection locked="0"/>
    </xf>
    <xf numFmtId="165" fontId="2" fillId="0" borderId="1" xfId="0" applyNumberFormat="1" applyFont="1" applyBorder="1" applyAlignment="1" applyProtection="1">
      <alignment wrapText="1"/>
      <protection locked="0"/>
    </xf>
    <xf numFmtId="164" fontId="15" fillId="3" borderId="12" xfId="0" applyNumberFormat="1" applyFont="1" applyFill="1" applyBorder="1" applyAlignment="1" applyProtection="1">
      <alignment horizontal="center" vertical="center" wrapText="1"/>
    </xf>
    <xf numFmtId="44" fontId="16" fillId="3" borderId="0" xfId="1" applyFont="1" applyFill="1" applyAlignment="1" applyProtection="1">
      <alignment vertical="center"/>
    </xf>
    <xf numFmtId="0" fontId="15" fillId="3" borderId="1" xfId="0" applyFont="1" applyFill="1" applyBorder="1" applyAlignment="1" applyProtection="1">
      <alignment horizontal="center" vertical="center"/>
    </xf>
    <xf numFmtId="44" fontId="15" fillId="3" borderId="1" xfId="1"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44" fontId="2" fillId="3" borderId="1" xfId="1" applyFont="1" applyFill="1" applyBorder="1" applyAlignment="1" applyProtection="1">
      <alignment horizontal="right"/>
    </xf>
    <xf numFmtId="44" fontId="2" fillId="3" borderId="1" xfId="1" applyNumberFormat="1" applyFont="1" applyFill="1" applyBorder="1" applyAlignment="1" applyProtection="1">
      <alignment horizontal="right"/>
    </xf>
    <xf numFmtId="0" fontId="15" fillId="3" borderId="1" xfId="0" applyFont="1" applyFill="1" applyBorder="1" applyAlignment="1">
      <alignment horizontal="center" vertical="center" wrapText="1"/>
    </xf>
    <xf numFmtId="44" fontId="6" fillId="3" borderId="1" xfId="1" applyFont="1" applyFill="1" applyBorder="1" applyAlignment="1" applyProtection="1">
      <alignment horizontal="right" vertical="center"/>
      <protection locked="0"/>
    </xf>
    <xf numFmtId="44" fontId="6" fillId="3" borderId="1" xfId="1" applyFont="1" applyFill="1" applyBorder="1" applyAlignment="1">
      <alignment vertical="center"/>
    </xf>
    <xf numFmtId="0" fontId="6" fillId="3" borderId="1" xfId="0" applyFont="1" applyFill="1" applyBorder="1" applyAlignment="1">
      <alignment horizontal="center" vertical="center"/>
    </xf>
    <xf numFmtId="44" fontId="6" fillId="3" borderId="1" xfId="1" applyFont="1" applyFill="1" applyBorder="1" applyAlignment="1" applyProtection="1">
      <alignment horizontal="right" vertical="center"/>
    </xf>
    <xf numFmtId="0" fontId="6" fillId="3" borderId="0" xfId="0" applyFont="1" applyFill="1"/>
    <xf numFmtId="0" fontId="15" fillId="0" borderId="1" xfId="0" applyFont="1" applyFill="1" applyBorder="1" applyAlignment="1" applyProtection="1">
      <alignment horizontal="center" vertical="center" wrapText="1"/>
    </xf>
    <xf numFmtId="0" fontId="15" fillId="0" borderId="0" xfId="0" applyFont="1" applyFill="1" applyAlignment="1" applyProtection="1">
      <alignment horizontal="center" wrapText="1"/>
    </xf>
    <xf numFmtId="0" fontId="15" fillId="0" borderId="12" xfId="0" applyFont="1" applyFill="1" applyBorder="1" applyAlignment="1" applyProtection="1">
      <alignment horizontal="center" wrapText="1"/>
    </xf>
    <xf numFmtId="0" fontId="15" fillId="0" borderId="1" xfId="0" applyFont="1" applyFill="1" applyBorder="1" applyAlignment="1" applyProtection="1">
      <alignment horizontal="center" wrapText="1"/>
    </xf>
    <xf numFmtId="0" fontId="16" fillId="0" borderId="1" xfId="0" applyFont="1" applyFill="1" applyBorder="1" applyAlignment="1" applyProtection="1">
      <alignment horizontal="center" vertical="center"/>
      <protection locked="0"/>
    </xf>
    <xf numFmtId="0" fontId="16" fillId="0" borderId="1" xfId="0" applyFont="1" applyFill="1" applyBorder="1" applyAlignment="1" applyProtection="1">
      <alignment vertical="center"/>
      <protection locked="0"/>
    </xf>
    <xf numFmtId="0" fontId="16" fillId="0" borderId="1" xfId="0" applyFont="1" applyFill="1" applyBorder="1" applyProtection="1">
      <protection locked="0"/>
    </xf>
    <xf numFmtId="0" fontId="15" fillId="0" borderId="12" xfId="0" applyFont="1" applyFill="1" applyBorder="1" applyAlignment="1" applyProtection="1">
      <alignment horizontal="center" vertical="center" wrapText="1"/>
    </xf>
    <xf numFmtId="0" fontId="15"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15" fillId="3" borderId="1" xfId="0" applyFont="1" applyFill="1" applyBorder="1" applyAlignment="1" applyProtection="1">
      <alignment horizontal="right" vertical="center"/>
    </xf>
    <xf numFmtId="0" fontId="15" fillId="3" borderId="8" xfId="0" applyFont="1" applyFill="1" applyBorder="1" applyAlignment="1" applyProtection="1">
      <alignment horizontal="right" vertical="center"/>
    </xf>
    <xf numFmtId="164" fontId="15" fillId="0" borderId="1" xfId="0" applyNumberFormat="1" applyFont="1" applyFill="1" applyBorder="1" applyAlignment="1" applyProtection="1">
      <alignment horizontal="center" vertical="center"/>
    </xf>
    <xf numFmtId="44" fontId="6" fillId="0" borderId="1" xfId="0" applyNumberFormat="1" applyFont="1" applyBorder="1" applyAlignment="1" applyProtection="1">
      <alignment horizontal="right" vertical="center"/>
      <protection locked="0"/>
    </xf>
    <xf numFmtId="44" fontId="6"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15" fillId="4" borderId="1" xfId="0" applyFont="1" applyFill="1" applyBorder="1" applyAlignment="1" applyProtection="1">
      <alignment horizontal="center" vertical="center"/>
    </xf>
    <xf numFmtId="0" fontId="8" fillId="3" borderId="0" xfId="0" applyFont="1" applyFill="1" applyBorder="1"/>
    <xf numFmtId="0" fontId="16" fillId="3" borderId="0" xfId="0" applyFont="1" applyFill="1"/>
    <xf numFmtId="0" fontId="15" fillId="3" borderId="0" xfId="0" applyFont="1" applyFill="1" applyAlignment="1">
      <alignment vertical="center"/>
    </xf>
    <xf numFmtId="0" fontId="15" fillId="4" borderId="1" xfId="0" applyFont="1" applyFill="1" applyBorder="1" applyAlignment="1">
      <alignment horizontal="right" vertical="center"/>
    </xf>
    <xf numFmtId="0" fontId="15" fillId="4" borderId="2" xfId="0" applyFont="1" applyFill="1" applyBorder="1" applyAlignment="1" applyProtection="1">
      <alignment horizontal="right" vertical="center"/>
      <protection locked="0"/>
    </xf>
    <xf numFmtId="0" fontId="16" fillId="3" borderId="0" xfId="0" applyFont="1" applyFill="1" applyBorder="1"/>
    <xf numFmtId="0" fontId="15" fillId="3" borderId="0" xfId="0" applyFont="1" applyFill="1" applyBorder="1" applyAlignment="1">
      <alignment horizontal="right" vertical="center"/>
    </xf>
    <xf numFmtId="44" fontId="15" fillId="3" borderId="0" xfId="1" applyFont="1" applyFill="1" applyBorder="1" applyAlignment="1">
      <alignment horizontal="center"/>
    </xf>
    <xf numFmtId="0" fontId="16" fillId="0" borderId="0" xfId="0" applyFont="1" applyFill="1"/>
    <xf numFmtId="0" fontId="15" fillId="4" borderId="3" xfId="0" applyFont="1" applyFill="1" applyBorder="1" applyAlignment="1">
      <alignment horizontal="right" vertical="center"/>
    </xf>
    <xf numFmtId="44" fontId="0" fillId="0" borderId="0" xfId="0" applyNumberFormat="1" applyProtection="1"/>
    <xf numFmtId="44" fontId="2" fillId="0" borderId="1" xfId="1" applyNumberFormat="1" applyFont="1" applyBorder="1" applyAlignment="1" applyProtection="1">
      <alignment horizontal="right"/>
      <protection locked="0"/>
    </xf>
    <xf numFmtId="44" fontId="2" fillId="0" borderId="1" xfId="0" applyNumberFormat="1" applyFont="1" applyBorder="1" applyAlignment="1" applyProtection="1">
      <alignment horizontal="right"/>
      <protection locked="0"/>
    </xf>
    <xf numFmtId="44" fontId="0" fillId="0" borderId="0" xfId="0" applyNumberFormat="1" applyAlignment="1" applyProtection="1">
      <alignment horizontal="right"/>
      <protection locked="0"/>
    </xf>
    <xf numFmtId="1" fontId="2" fillId="0" borderId="1" xfId="1" applyNumberFormat="1" applyFont="1" applyBorder="1" applyAlignment="1" applyProtection="1">
      <alignment horizontal="center"/>
      <protection locked="0"/>
    </xf>
    <xf numFmtId="1" fontId="0" fillId="0" borderId="0" xfId="0" applyNumberFormat="1" applyProtection="1"/>
    <xf numFmtId="37" fontId="2" fillId="0" borderId="1" xfId="1" applyNumberFormat="1" applyFont="1" applyBorder="1" applyAlignment="1" applyProtection="1">
      <alignment horizontal="center"/>
      <protection locked="0"/>
    </xf>
    <xf numFmtId="2" fontId="2" fillId="0" borderId="1" xfId="1" applyNumberFormat="1" applyFont="1" applyBorder="1" applyAlignment="1" applyProtection="1">
      <alignment horizontal="center"/>
      <protection locked="0"/>
    </xf>
    <xf numFmtId="44" fontId="16" fillId="0" borderId="1" xfId="1" applyFont="1" applyFill="1" applyBorder="1" applyAlignment="1" applyProtection="1">
      <alignment horizontal="center" vertical="center"/>
      <protection locked="0"/>
    </xf>
    <xf numFmtId="164" fontId="6" fillId="0" borderId="1" xfId="0" applyNumberFormat="1" applyFont="1" applyBorder="1" applyAlignment="1" applyProtection="1">
      <alignment vertical="center"/>
      <protection locked="0"/>
    </xf>
    <xf numFmtId="166" fontId="16" fillId="8" borderId="1" xfId="0" applyNumberFormat="1" applyFont="1" applyFill="1" applyBorder="1" applyAlignment="1" applyProtection="1">
      <alignment horizontal="center" vertical="center"/>
      <protection locked="0"/>
    </xf>
    <xf numFmtId="44" fontId="16" fillId="8" borderId="1" xfId="1" applyFont="1" applyFill="1" applyBorder="1" applyAlignment="1" applyProtection="1">
      <alignment vertical="center" wrapText="1"/>
      <protection locked="0"/>
    </xf>
    <xf numFmtId="44" fontId="16" fillId="8" borderId="1" xfId="1" applyFont="1" applyFill="1" applyBorder="1" applyAlignment="1" applyProtection="1">
      <alignment vertical="center"/>
      <protection locked="0"/>
    </xf>
    <xf numFmtId="0" fontId="16" fillId="8" borderId="1" xfId="0" applyFont="1" applyFill="1" applyBorder="1" applyAlignment="1" applyProtection="1">
      <alignment horizontal="center" vertical="center"/>
      <protection locked="0"/>
    </xf>
    <xf numFmtId="1" fontId="6" fillId="8" borderId="1" xfId="0" applyNumberFormat="1" applyFont="1" applyFill="1" applyBorder="1" applyAlignment="1" applyProtection="1">
      <alignment horizontal="center" vertical="center"/>
      <protection locked="0"/>
    </xf>
    <xf numFmtId="164" fontId="6" fillId="8" borderId="1" xfId="0" applyNumberFormat="1" applyFont="1" applyFill="1" applyBorder="1" applyAlignment="1" applyProtection="1">
      <alignment horizontal="center" vertical="center"/>
      <protection locked="0"/>
    </xf>
    <xf numFmtId="3" fontId="6" fillId="8" borderId="1" xfId="0" applyNumberFormat="1" applyFont="1" applyFill="1" applyBorder="1" applyAlignment="1" applyProtection="1">
      <alignment horizontal="center" vertical="center"/>
      <protection locked="0"/>
    </xf>
    <xf numFmtId="44" fontId="6" fillId="8" borderId="1" xfId="0" applyNumberFormat="1" applyFont="1" applyFill="1" applyBorder="1" applyAlignment="1" applyProtection="1">
      <alignment horizontal="center" vertical="center"/>
      <protection locked="0"/>
    </xf>
    <xf numFmtId="164" fontId="6" fillId="0" borderId="1" xfId="0" applyNumberFormat="1" applyFont="1" applyFill="1" applyBorder="1" applyAlignment="1" applyProtection="1">
      <alignment horizontal="right" vertical="center"/>
      <protection locked="0"/>
    </xf>
    <xf numFmtId="1" fontId="6" fillId="0" borderId="1" xfId="0" applyNumberFormat="1" applyFont="1" applyFill="1" applyBorder="1" applyAlignment="1" applyProtection="1">
      <alignment horizontal="center" vertical="center"/>
      <protection locked="0"/>
    </xf>
    <xf numFmtId="164" fontId="6" fillId="8" borderId="1" xfId="0" applyNumberFormat="1" applyFont="1" applyFill="1" applyBorder="1" applyAlignment="1" applyProtection="1">
      <alignment horizontal="right" vertical="center"/>
      <protection locked="0"/>
    </xf>
    <xf numFmtId="44" fontId="6" fillId="8" borderId="1" xfId="0" applyNumberFormat="1" applyFont="1" applyFill="1" applyBorder="1" applyAlignment="1" applyProtection="1">
      <alignment horizontal="right" vertical="center"/>
      <protection locked="0"/>
    </xf>
    <xf numFmtId="2" fontId="6" fillId="8" borderId="1" xfId="0" applyNumberFormat="1" applyFont="1" applyFill="1" applyBorder="1" applyAlignment="1" applyProtection="1">
      <alignment horizontal="right" vertical="center"/>
      <protection locked="0"/>
    </xf>
    <xf numFmtId="0" fontId="24" fillId="0" borderId="1" xfId="2" applyFont="1" applyBorder="1" applyAlignment="1" applyProtection="1">
      <alignment wrapText="1"/>
      <protection locked="0"/>
    </xf>
    <xf numFmtId="0" fontId="17" fillId="4" borderId="1" xfId="0" applyFont="1" applyFill="1" applyBorder="1" applyAlignment="1">
      <alignment horizontal="left" vertical="center"/>
    </xf>
    <xf numFmtId="0" fontId="16" fillId="0" borderId="1" xfId="0" applyFont="1" applyBorder="1" applyAlignment="1" applyProtection="1">
      <alignment horizontal="center" vertical="center" wrapText="1"/>
      <protection locked="0"/>
    </xf>
    <xf numFmtId="0" fontId="15" fillId="3" borderId="5" xfId="0" applyFont="1" applyFill="1" applyBorder="1" applyAlignment="1">
      <alignment horizontal="right" vertical="center" wrapText="1"/>
    </xf>
    <xf numFmtId="0" fontId="15" fillId="3" borderId="4" xfId="0" applyFont="1" applyFill="1" applyBorder="1" applyAlignment="1">
      <alignment horizontal="right" vertical="center" wrapText="1"/>
    </xf>
    <xf numFmtId="0" fontId="15" fillId="3" borderId="3" xfId="0" applyFont="1" applyFill="1" applyBorder="1" applyAlignment="1">
      <alignment horizontal="right" vertical="center" wrapText="1"/>
    </xf>
    <xf numFmtId="44" fontId="15" fillId="3" borderId="5" xfId="1" applyFont="1" applyFill="1" applyBorder="1" applyAlignment="1">
      <alignment horizontal="center" vertical="center"/>
    </xf>
    <xf numFmtId="44" fontId="15" fillId="3" borderId="4" xfId="1" applyFont="1" applyFill="1" applyBorder="1" applyAlignment="1">
      <alignment horizontal="center" vertical="center"/>
    </xf>
    <xf numFmtId="44" fontId="15" fillId="3" borderId="3" xfId="1" applyFont="1" applyFill="1" applyBorder="1" applyAlignment="1">
      <alignment horizontal="center" vertical="center"/>
    </xf>
    <xf numFmtId="43" fontId="15" fillId="3" borderId="1" xfId="1" applyNumberFormat="1" applyFont="1" applyFill="1" applyBorder="1" applyAlignment="1">
      <alignment horizontal="center" vertical="center"/>
    </xf>
    <xf numFmtId="43" fontId="15" fillId="3" borderId="5" xfId="1" applyNumberFormat="1" applyFont="1" applyFill="1" applyBorder="1" applyAlignment="1">
      <alignment horizontal="center" vertical="center"/>
    </xf>
    <xf numFmtId="43" fontId="15" fillId="3" borderId="4" xfId="1" applyNumberFormat="1" applyFont="1" applyFill="1" applyBorder="1" applyAlignment="1">
      <alignment horizontal="center" vertical="center"/>
    </xf>
    <xf numFmtId="43" fontId="15" fillId="3" borderId="3" xfId="1" applyNumberFormat="1" applyFont="1" applyFill="1" applyBorder="1" applyAlignment="1">
      <alignment horizontal="center" vertical="center"/>
    </xf>
    <xf numFmtId="0" fontId="19" fillId="0" borderId="1" xfId="0" applyFont="1" applyBorder="1" applyAlignment="1">
      <alignment horizontal="left" vertical="center"/>
    </xf>
    <xf numFmtId="0" fontId="16" fillId="0" borderId="5"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5" fillId="4" borderId="5" xfId="0" applyFont="1" applyFill="1" applyBorder="1" applyAlignment="1">
      <alignment wrapText="1"/>
    </xf>
    <xf numFmtId="0" fontId="15" fillId="4" borderId="4" xfId="0" applyFont="1" applyFill="1" applyBorder="1" applyAlignment="1">
      <alignment wrapText="1"/>
    </xf>
    <xf numFmtId="0" fontId="15" fillId="4" borderId="3" xfId="0" applyFont="1" applyFill="1" applyBorder="1" applyAlignment="1">
      <alignment wrapText="1"/>
    </xf>
    <xf numFmtId="0" fontId="15" fillId="3" borderId="0" xfId="0" applyFont="1" applyFill="1" applyBorder="1" applyAlignment="1">
      <alignment horizontal="center"/>
    </xf>
    <xf numFmtId="0" fontId="15" fillId="3" borderId="1" xfId="0" applyFont="1" applyFill="1" applyBorder="1" applyAlignment="1">
      <alignment horizontal="center"/>
    </xf>
    <xf numFmtId="0" fontId="15" fillId="3" borderId="12" xfId="0" applyFont="1" applyFill="1" applyBorder="1" applyAlignment="1">
      <alignment horizontal="center"/>
    </xf>
    <xf numFmtId="44" fontId="15" fillId="3" borderId="0" xfId="0" applyNumberFormat="1" applyFont="1" applyFill="1" applyBorder="1" applyAlignment="1">
      <alignment horizontal="center"/>
    </xf>
    <xf numFmtId="44" fontId="15" fillId="3" borderId="2" xfId="0" applyNumberFormat="1" applyFont="1" applyFill="1" applyBorder="1" applyAlignment="1">
      <alignment horizontal="center" vertical="center"/>
    </xf>
    <xf numFmtId="0" fontId="0" fillId="0" borderId="2" xfId="0" applyBorder="1" applyAlignment="1">
      <alignment vertical="center"/>
    </xf>
    <xf numFmtId="0" fontId="15" fillId="3" borderId="1" xfId="0" applyFont="1" applyFill="1" applyBorder="1" applyAlignment="1">
      <alignment horizontal="center" vertical="center"/>
    </xf>
    <xf numFmtId="44" fontId="15" fillId="3" borderId="1" xfId="0" applyNumberFormat="1" applyFont="1" applyFill="1" applyBorder="1" applyAlignment="1">
      <alignment horizontal="center" vertical="center"/>
    </xf>
    <xf numFmtId="0" fontId="15" fillId="3" borderId="5" xfId="1" applyNumberFormat="1" applyFont="1" applyFill="1" applyBorder="1" applyAlignment="1">
      <alignment horizontal="center" vertical="center"/>
    </xf>
    <xf numFmtId="0" fontId="8" fillId="4" borderId="1" xfId="0" applyFont="1" applyFill="1" applyBorder="1"/>
    <xf numFmtId="0" fontId="12" fillId="0" borderId="5"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15" fillId="4" borderId="5" xfId="0" applyFont="1" applyFill="1" applyBorder="1" applyAlignment="1">
      <alignment horizontal="left" vertical="center" wrapText="1"/>
    </xf>
    <xf numFmtId="0" fontId="15" fillId="4" borderId="4"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16" fillId="0" borderId="5"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8" fillId="4" borderId="5" xfId="0" applyFont="1" applyFill="1" applyBorder="1"/>
    <xf numFmtId="0" fontId="8" fillId="4" borderId="4" xfId="0" applyFont="1" applyFill="1" applyBorder="1"/>
    <xf numFmtId="0" fontId="8" fillId="4" borderId="3" xfId="0" applyFont="1" applyFill="1" applyBorder="1"/>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8" fillId="3" borderId="1" xfId="0" applyFont="1" applyFill="1" applyBorder="1"/>
    <xf numFmtId="0" fontId="0" fillId="4" borderId="4" xfId="0" applyFill="1" applyBorder="1" applyAlignment="1">
      <alignment horizontal="left"/>
    </xf>
    <xf numFmtId="0" fontId="0" fillId="4" borderId="3" xfId="0" applyFill="1" applyBorder="1" applyAlignment="1">
      <alignment horizontal="left"/>
    </xf>
    <xf numFmtId="0" fontId="15" fillId="4" borderId="7" xfId="0" applyFont="1" applyFill="1" applyBorder="1" applyAlignment="1">
      <alignment horizontal="left" vertical="center" wrapText="1"/>
    </xf>
    <xf numFmtId="0" fontId="15" fillId="4" borderId="11" xfId="0" applyFont="1" applyFill="1" applyBorder="1" applyAlignment="1">
      <alignment horizontal="left" vertical="center" wrapText="1"/>
    </xf>
    <xf numFmtId="0" fontId="16" fillId="0" borderId="5" xfId="0" applyFont="1" applyFill="1" applyBorder="1" applyAlignment="1" applyProtection="1">
      <alignment horizontal="left" vertical="center" wrapText="1"/>
      <protection locked="0"/>
    </xf>
    <xf numFmtId="0" fontId="16" fillId="0" borderId="4" xfId="0" applyFont="1" applyFill="1" applyBorder="1" applyAlignment="1" applyProtection="1">
      <alignment horizontal="left" vertical="center" wrapText="1"/>
      <protection locked="0"/>
    </xf>
    <xf numFmtId="0" fontId="16" fillId="0" borderId="3" xfId="0" applyFont="1" applyFill="1" applyBorder="1" applyAlignment="1" applyProtection="1">
      <alignment horizontal="left" vertical="center" wrapText="1"/>
      <protection locked="0"/>
    </xf>
    <xf numFmtId="0" fontId="15" fillId="3" borderId="1" xfId="0" applyFont="1" applyFill="1" applyBorder="1" applyAlignment="1">
      <alignment horizontal="right" wrapText="1"/>
    </xf>
    <xf numFmtId="0" fontId="16" fillId="3" borderId="1" xfId="0" applyFont="1" applyFill="1" applyBorder="1" applyAlignment="1">
      <alignment horizontal="right" wrapText="1"/>
    </xf>
    <xf numFmtId="44" fontId="16" fillId="3" borderId="5" xfId="0" applyNumberFormat="1" applyFont="1" applyFill="1" applyBorder="1" applyAlignment="1">
      <alignment vertical="center"/>
    </xf>
    <xf numFmtId="0" fontId="16" fillId="3" borderId="3" xfId="0" applyFont="1" applyFill="1" applyBorder="1" applyAlignment="1">
      <alignment vertical="center"/>
    </xf>
    <xf numFmtId="0" fontId="15" fillId="3" borderId="5" xfId="0" applyFont="1" applyFill="1" applyBorder="1" applyAlignment="1">
      <alignment horizontal="right" wrapText="1"/>
    </xf>
    <xf numFmtId="0" fontId="16" fillId="3" borderId="4" xfId="0" applyFont="1" applyFill="1" applyBorder="1" applyAlignment="1">
      <alignment horizontal="right" wrapText="1"/>
    </xf>
    <xf numFmtId="44" fontId="16" fillId="3" borderId="4" xfId="0" applyNumberFormat="1" applyFont="1" applyFill="1" applyBorder="1"/>
    <xf numFmtId="0" fontId="16" fillId="3" borderId="3" xfId="0" applyFont="1" applyFill="1" applyBorder="1"/>
    <xf numFmtId="0" fontId="2" fillId="5" borderId="5" xfId="0" applyFont="1" applyFill="1" applyBorder="1"/>
    <xf numFmtId="0" fontId="2" fillId="5" borderId="4" xfId="0" applyFont="1" applyFill="1" applyBorder="1"/>
    <xf numFmtId="0" fontId="2" fillId="5" borderId="3" xfId="0" applyFont="1" applyFill="1" applyBorder="1"/>
    <xf numFmtId="0" fontId="0" fillId="0" borderId="5" xfId="0" applyBorder="1" applyAlignment="1" applyProtection="1">
      <alignment horizontal="left" vertical="center" wrapText="1"/>
      <protection locked="0"/>
    </xf>
    <xf numFmtId="0" fontId="15" fillId="3" borderId="1" xfId="0" applyFont="1" applyFill="1" applyBorder="1" applyAlignment="1">
      <alignment horizontal="right" vertical="center" wrapText="1"/>
    </xf>
    <xf numFmtId="44" fontId="16" fillId="3" borderId="5" xfId="1" applyFont="1" applyFill="1" applyBorder="1" applyAlignment="1">
      <alignment vertical="center"/>
    </xf>
    <xf numFmtId="44" fontId="16" fillId="3" borderId="3" xfId="1" applyFont="1" applyFill="1" applyBorder="1" applyAlignment="1">
      <alignment vertical="center"/>
    </xf>
    <xf numFmtId="44" fontId="15" fillId="3" borderId="5" xfId="0" applyNumberFormat="1" applyFont="1" applyFill="1" applyBorder="1" applyAlignment="1">
      <alignment horizontal="center" vertical="center"/>
    </xf>
    <xf numFmtId="44" fontId="15" fillId="3" borderId="4" xfId="0" applyNumberFormat="1" applyFont="1" applyFill="1" applyBorder="1" applyAlignment="1">
      <alignment horizontal="center" vertical="center"/>
    </xf>
    <xf numFmtId="44" fontId="15" fillId="3" borderId="3" xfId="0" applyNumberFormat="1" applyFont="1" applyFill="1" applyBorder="1" applyAlignment="1">
      <alignment horizontal="center" vertical="center"/>
    </xf>
    <xf numFmtId="0" fontId="15" fillId="3" borderId="1" xfId="0" applyFont="1" applyFill="1" applyBorder="1" applyAlignment="1">
      <alignment horizontal="right" vertical="center"/>
    </xf>
    <xf numFmtId="0" fontId="10" fillId="3" borderId="1" xfId="0" applyFont="1" applyFill="1" applyBorder="1" applyAlignment="1" applyProtection="1">
      <alignment vertical="center"/>
    </xf>
    <xf numFmtId="0" fontId="16" fillId="6" borderId="5" xfId="0" applyFont="1" applyFill="1" applyBorder="1" applyAlignment="1" applyProtection="1">
      <alignment horizontal="center"/>
    </xf>
    <xf numFmtId="0" fontId="16" fillId="6" borderId="4" xfId="0" applyFont="1" applyFill="1" applyBorder="1" applyAlignment="1" applyProtection="1">
      <alignment horizontal="center"/>
    </xf>
    <xf numFmtId="0" fontId="16" fillId="6" borderId="3" xfId="0" applyFont="1" applyFill="1" applyBorder="1" applyAlignment="1" applyProtection="1">
      <alignment horizontal="center"/>
    </xf>
    <xf numFmtId="44" fontId="16" fillId="3" borderId="5" xfId="1" applyFont="1" applyFill="1" applyBorder="1" applyAlignment="1">
      <alignment horizontal="center" vertical="center"/>
    </xf>
    <xf numFmtId="44" fontId="16" fillId="3" borderId="3" xfId="1" applyFont="1" applyFill="1" applyBorder="1" applyAlignment="1">
      <alignment horizontal="center" vertical="center"/>
    </xf>
    <xf numFmtId="0" fontId="16" fillId="3" borderId="4" xfId="0" applyFont="1" applyFill="1" applyBorder="1" applyAlignment="1">
      <alignment horizontal="right" vertical="center" wrapText="1"/>
    </xf>
    <xf numFmtId="0" fontId="16" fillId="3" borderId="3" xfId="0" applyFont="1" applyFill="1" applyBorder="1" applyAlignment="1">
      <alignment horizontal="right" vertical="center" wrapText="1"/>
    </xf>
    <xf numFmtId="44" fontId="16" fillId="3" borderId="1" xfId="0" applyNumberFormat="1" applyFont="1" applyFill="1" applyBorder="1" applyAlignment="1">
      <alignment vertical="center"/>
    </xf>
    <xf numFmtId="0" fontId="16" fillId="3" borderId="1" xfId="0" applyFont="1" applyFill="1" applyBorder="1" applyAlignment="1">
      <alignment vertical="center"/>
    </xf>
    <xf numFmtId="0" fontId="15" fillId="3" borderId="2" xfId="0" applyFont="1" applyFill="1" applyBorder="1" applyAlignment="1">
      <alignment horizontal="right" vertical="center" wrapText="1"/>
    </xf>
    <xf numFmtId="44" fontId="16" fillId="3" borderId="2" xfId="1" applyFont="1" applyFill="1" applyBorder="1" applyAlignment="1">
      <alignment vertical="center"/>
    </xf>
    <xf numFmtId="0" fontId="15" fillId="3" borderId="12" xfId="0" applyFont="1" applyFill="1" applyBorder="1" applyAlignment="1">
      <alignment horizontal="right" wrapText="1"/>
    </xf>
    <xf numFmtId="0" fontId="16" fillId="3" borderId="12" xfId="0" applyFont="1" applyFill="1" applyBorder="1" applyAlignment="1">
      <alignment horizontal="right" wrapText="1"/>
    </xf>
    <xf numFmtId="0" fontId="2" fillId="5" borderId="8" xfId="0" applyFont="1" applyFill="1" applyBorder="1"/>
    <xf numFmtId="0" fontId="2" fillId="5" borderId="9" xfId="0" applyFont="1" applyFill="1" applyBorder="1"/>
    <xf numFmtId="0" fontId="16" fillId="3" borderId="5" xfId="0" applyFont="1" applyFill="1" applyBorder="1" applyAlignment="1">
      <alignment horizontal="center" vertical="center"/>
    </xf>
    <xf numFmtId="0" fontId="16" fillId="3" borderId="4" xfId="0" applyFont="1" applyFill="1" applyBorder="1" applyAlignment="1">
      <alignment horizontal="center" vertical="center"/>
    </xf>
    <xf numFmtId="0" fontId="15" fillId="3" borderId="4" xfId="0" applyFont="1" applyFill="1" applyBorder="1" applyAlignment="1">
      <alignment horizontal="right" wrapText="1"/>
    </xf>
    <xf numFmtId="0" fontId="16" fillId="3" borderId="3" xfId="0" applyFont="1" applyFill="1" applyBorder="1" applyAlignment="1">
      <alignment horizontal="center" vertical="center"/>
    </xf>
    <xf numFmtId="44" fontId="16" fillId="3" borderId="5" xfId="0" applyNumberFormat="1" applyFont="1" applyFill="1" applyBorder="1" applyAlignment="1">
      <alignment horizontal="center" vertical="center"/>
    </xf>
    <xf numFmtId="44" fontId="16" fillId="3" borderId="1" xfId="1" applyFont="1" applyFill="1" applyBorder="1" applyAlignment="1">
      <alignment vertical="center"/>
    </xf>
    <xf numFmtId="0" fontId="8" fillId="4" borderId="5" xfId="0" applyFont="1" applyFill="1" applyBorder="1" applyAlignment="1">
      <alignment vertical="center"/>
    </xf>
    <xf numFmtId="0" fontId="8" fillId="4" borderId="4" xfId="0" applyFont="1" applyFill="1" applyBorder="1" applyAlignment="1">
      <alignment vertical="center"/>
    </xf>
    <xf numFmtId="0" fontId="8" fillId="4" borderId="3" xfId="0" applyFont="1" applyFill="1" applyBorder="1" applyAlignment="1">
      <alignment vertical="center"/>
    </xf>
    <xf numFmtId="0" fontId="16" fillId="0" borderId="5" xfId="0" applyFont="1" applyFill="1" applyBorder="1" applyAlignment="1" applyProtection="1">
      <alignment horizontal="left" vertical="center"/>
      <protection locked="0"/>
    </xf>
    <xf numFmtId="0" fontId="16" fillId="0" borderId="4" xfId="0" applyFont="1" applyFill="1" applyBorder="1" applyAlignment="1" applyProtection="1">
      <alignment horizontal="left" vertical="center"/>
      <protection locked="0"/>
    </xf>
    <xf numFmtId="0" fontId="16" fillId="0" borderId="3" xfId="0" applyFont="1" applyFill="1" applyBorder="1" applyAlignment="1" applyProtection="1">
      <alignment horizontal="left" vertical="center"/>
      <protection locked="0"/>
    </xf>
    <xf numFmtId="0" fontId="15" fillId="4" borderId="14" xfId="0" applyFont="1" applyFill="1" applyBorder="1" applyAlignment="1">
      <alignment horizontal="left" vertical="center"/>
    </xf>
    <xf numFmtId="0" fontId="15" fillId="4" borderId="9" xfId="0" applyFont="1" applyFill="1" applyBorder="1" applyAlignment="1">
      <alignment horizontal="left" vertical="center"/>
    </xf>
    <xf numFmtId="0" fontId="15" fillId="4" borderId="15" xfId="0" applyFont="1" applyFill="1" applyBorder="1" applyAlignment="1">
      <alignment horizontal="left" vertical="center"/>
    </xf>
    <xf numFmtId="0" fontId="15" fillId="4" borderId="10" xfId="0" applyFont="1" applyFill="1" applyBorder="1" applyAlignment="1">
      <alignment horizontal="left" vertical="center"/>
    </xf>
    <xf numFmtId="0" fontId="15" fillId="4" borderId="6" xfId="0" applyFont="1" applyFill="1" applyBorder="1" applyAlignment="1">
      <alignment horizontal="left" vertical="center"/>
    </xf>
    <xf numFmtId="0" fontId="15" fillId="4" borderId="11" xfId="0" applyFont="1" applyFill="1" applyBorder="1" applyAlignment="1">
      <alignment horizontal="left" vertical="center"/>
    </xf>
    <xf numFmtId="0" fontId="8" fillId="4"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0" fontId="16" fillId="3" borderId="5" xfId="0" applyNumberFormat="1" applyFont="1" applyFill="1" applyBorder="1" applyAlignment="1">
      <alignment horizontal="center" vertical="center"/>
    </xf>
    <xf numFmtId="0" fontId="16" fillId="3" borderId="3" xfId="0" applyNumberFormat="1" applyFont="1" applyFill="1" applyBorder="1" applyAlignment="1">
      <alignment horizontal="center" vertical="center"/>
    </xf>
    <xf numFmtId="0" fontId="16" fillId="4" borderId="1" xfId="0" applyFont="1" applyFill="1" applyBorder="1" applyAlignment="1">
      <alignment vertical="center"/>
    </xf>
    <xf numFmtId="0" fontId="15" fillId="4" borderId="5" xfId="0" applyFont="1" applyFill="1" applyBorder="1" applyAlignment="1">
      <alignment horizontal="right" vertical="center"/>
    </xf>
    <xf numFmtId="0" fontId="15" fillId="4" borderId="3" xfId="0" applyFont="1" applyFill="1" applyBorder="1" applyAlignment="1">
      <alignment horizontal="right" vertical="center"/>
    </xf>
    <xf numFmtId="0" fontId="2" fillId="0" borderId="5"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protection locked="0"/>
    </xf>
    <xf numFmtId="167" fontId="16" fillId="0" borderId="1" xfId="0" applyNumberFormat="1" applyFont="1" applyFill="1" applyBorder="1" applyAlignment="1" applyProtection="1">
      <alignment horizontal="left" vertical="center"/>
      <protection locked="0"/>
    </xf>
    <xf numFmtId="0" fontId="16" fillId="3" borderId="7" xfId="0" applyFont="1" applyFill="1" applyBorder="1" applyAlignment="1">
      <alignment horizontal="right"/>
    </xf>
    <xf numFmtId="0" fontId="16" fillId="0" borderId="14"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15" fillId="4" borderId="14" xfId="0" applyFont="1" applyFill="1" applyBorder="1" applyAlignment="1">
      <alignment horizontal="left" vertical="center" wrapText="1"/>
    </xf>
    <xf numFmtId="0" fontId="0" fillId="4" borderId="8" xfId="0" applyFill="1" applyBorder="1" applyAlignment="1">
      <alignment horizontal="left"/>
    </xf>
    <xf numFmtId="0" fontId="0" fillId="4" borderId="9" xfId="0" applyFill="1" applyBorder="1" applyAlignment="1">
      <alignment horizontal="left"/>
    </xf>
    <xf numFmtId="0" fontId="11" fillId="3" borderId="1" xfId="0" applyFont="1" applyFill="1" applyBorder="1" applyAlignment="1" applyProtection="1">
      <alignment vertical="center" wrapText="1"/>
    </xf>
    <xf numFmtId="0" fontId="2" fillId="4" borderId="5" xfId="0" applyFont="1" applyFill="1" applyBorder="1" applyAlignment="1" applyProtection="1">
      <alignment horizontal="left" vertical="top" wrapText="1"/>
    </xf>
    <xf numFmtId="0" fontId="2" fillId="4" borderId="4" xfId="0" applyFont="1" applyFill="1" applyBorder="1" applyAlignment="1" applyProtection="1">
      <alignment horizontal="left" vertical="top" wrapText="1"/>
    </xf>
    <xf numFmtId="0" fontId="2" fillId="4" borderId="3" xfId="0" applyFont="1" applyFill="1" applyBorder="1" applyAlignment="1" applyProtection="1">
      <alignment horizontal="left" vertical="top" wrapText="1"/>
    </xf>
    <xf numFmtId="0" fontId="2"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5" fillId="4" borderId="1" xfId="0" applyFont="1" applyFill="1" applyBorder="1" applyAlignment="1">
      <alignment vertical="center"/>
    </xf>
    <xf numFmtId="0" fontId="16" fillId="3" borderId="10" xfId="0" applyFont="1" applyFill="1" applyBorder="1"/>
    <xf numFmtId="0" fontId="16" fillId="3" borderId="11" xfId="0" applyFont="1" applyFill="1" applyBorder="1"/>
    <xf numFmtId="0" fontId="15" fillId="4" borderId="9" xfId="0" applyFont="1" applyFill="1" applyBorder="1" applyAlignment="1">
      <alignment horizontal="left" vertical="center" wrapText="1"/>
    </xf>
    <xf numFmtId="0" fontId="15" fillId="4" borderId="15" xfId="0" applyFont="1" applyFill="1" applyBorder="1" applyAlignment="1">
      <alignment horizontal="left" vertical="center" wrapText="1"/>
    </xf>
    <xf numFmtId="0" fontId="15" fillId="4" borderId="10" xfId="0" applyFont="1" applyFill="1" applyBorder="1" applyAlignment="1">
      <alignment horizontal="left" vertical="center" wrapText="1"/>
    </xf>
    <xf numFmtId="0" fontId="15" fillId="4" borderId="6" xfId="0" applyFont="1" applyFill="1" applyBorder="1" applyAlignment="1">
      <alignment horizontal="left" vertical="center" wrapText="1"/>
    </xf>
    <xf numFmtId="0" fontId="15" fillId="4" borderId="2" xfId="0" applyFont="1" applyFill="1" applyBorder="1" applyAlignment="1">
      <alignment horizontal="right" vertical="center"/>
    </xf>
    <xf numFmtId="0" fontId="16" fillId="7" borderId="2" xfId="0" applyFont="1" applyFill="1" applyBorder="1" applyAlignment="1" applyProtection="1">
      <alignment vertical="center"/>
      <protection locked="0"/>
    </xf>
    <xf numFmtId="0" fontId="16" fillId="0" borderId="1" xfId="0" applyFont="1" applyFill="1" applyBorder="1" applyAlignment="1" applyProtection="1">
      <alignment vertical="center"/>
      <protection locked="0"/>
    </xf>
    <xf numFmtId="0" fontId="8" fillId="3" borderId="1" xfId="0" applyFont="1" applyFill="1" applyBorder="1" applyAlignment="1" applyProtection="1">
      <alignment vertical="center" wrapText="1"/>
    </xf>
    <xf numFmtId="164" fontId="15" fillId="0" borderId="5" xfId="0" applyNumberFormat="1" applyFont="1" applyFill="1" applyBorder="1" applyAlignment="1" applyProtection="1">
      <alignment horizontal="center" vertical="center"/>
    </xf>
    <xf numFmtId="164" fontId="15" fillId="0" borderId="4" xfId="0" applyNumberFormat="1" applyFont="1" applyFill="1" applyBorder="1" applyAlignment="1" applyProtection="1">
      <alignment horizontal="center" vertical="center"/>
    </xf>
    <xf numFmtId="164" fontId="15" fillId="0" borderId="3" xfId="0" applyNumberFormat="1" applyFont="1" applyFill="1" applyBorder="1" applyAlignment="1" applyProtection="1">
      <alignment horizontal="center" vertical="center"/>
    </xf>
    <xf numFmtId="44" fontId="16" fillId="8" borderId="5" xfId="1" applyFont="1" applyFill="1" applyBorder="1" applyAlignment="1" applyProtection="1">
      <alignment vertical="center"/>
      <protection locked="0"/>
    </xf>
    <xf numFmtId="44" fontId="16" fillId="8" borderId="4" xfId="1" applyFont="1" applyFill="1" applyBorder="1" applyAlignment="1" applyProtection="1">
      <alignment vertical="center"/>
      <protection locked="0"/>
    </xf>
    <xf numFmtId="44" fontId="16" fillId="8" borderId="3" xfId="1" applyFont="1" applyFill="1" applyBorder="1" applyAlignment="1" applyProtection="1">
      <alignment vertical="center"/>
      <protection locked="0"/>
    </xf>
    <xf numFmtId="0" fontId="2" fillId="5" borderId="14" xfId="0" applyFont="1" applyFill="1" applyBorder="1" applyAlignment="1" applyProtection="1">
      <alignment vertical="center" wrapText="1"/>
    </xf>
    <xf numFmtId="0" fontId="2" fillId="5" borderId="8" xfId="0" applyFont="1" applyFill="1" applyBorder="1" applyAlignment="1" applyProtection="1">
      <alignment vertical="center" wrapText="1"/>
    </xf>
    <xf numFmtId="0" fontId="2" fillId="5" borderId="9"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5" borderId="11" xfId="0" applyFont="1" applyFill="1" applyBorder="1" applyAlignment="1" applyProtection="1">
      <alignment vertical="center" wrapText="1"/>
    </xf>
    <xf numFmtId="164" fontId="15" fillId="0" borderId="1" xfId="0" applyNumberFormat="1" applyFont="1" applyFill="1" applyBorder="1" applyAlignment="1" applyProtection="1">
      <alignment horizontal="center" vertical="center"/>
    </xf>
    <xf numFmtId="44" fontId="16" fillId="8" borderId="1" xfId="1" applyFont="1" applyFill="1" applyBorder="1" applyAlignment="1" applyProtection="1">
      <alignment horizontal="center" vertical="center"/>
      <protection locked="0"/>
    </xf>
    <xf numFmtId="44" fontId="15" fillId="3" borderId="5" xfId="1" applyFont="1" applyFill="1" applyBorder="1" applyAlignment="1" applyProtection="1">
      <alignment horizontal="right" vertical="center"/>
    </xf>
    <xf numFmtId="44" fontId="15" fillId="3" borderId="4" xfId="1" applyFont="1" applyFill="1" applyBorder="1" applyAlignment="1" applyProtection="1">
      <alignment horizontal="right" vertical="center"/>
    </xf>
    <xf numFmtId="44" fontId="15" fillId="3" borderId="3" xfId="1" applyFont="1" applyFill="1" applyBorder="1" applyAlignment="1" applyProtection="1">
      <alignment horizontal="right" vertical="center"/>
    </xf>
    <xf numFmtId="0" fontId="15" fillId="3" borderId="1" xfId="0" applyFont="1" applyFill="1" applyBorder="1" applyAlignment="1" applyProtection="1">
      <alignment horizontal="right" vertical="center"/>
    </xf>
    <xf numFmtId="44" fontId="15" fillId="3" borderId="4" xfId="0" applyNumberFormat="1" applyFont="1" applyFill="1" applyBorder="1" applyAlignment="1" applyProtection="1">
      <alignment horizontal="center" vertical="center"/>
    </xf>
    <xf numFmtId="44" fontId="15" fillId="3" borderId="3" xfId="0" applyNumberFormat="1" applyFont="1" applyFill="1" applyBorder="1" applyAlignment="1" applyProtection="1">
      <alignment horizontal="center" vertical="center"/>
    </xf>
    <xf numFmtId="0" fontId="15" fillId="0" borderId="6" xfId="0" applyFont="1" applyFill="1" applyBorder="1" applyAlignment="1" applyProtection="1">
      <alignment horizontal="center" vertical="center" wrapText="1"/>
    </xf>
    <xf numFmtId="0" fontId="15" fillId="0" borderId="7"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protection locked="0"/>
    </xf>
    <xf numFmtId="0" fontId="15" fillId="3" borderId="14" xfId="0" applyFont="1" applyFill="1" applyBorder="1" applyAlignment="1" applyProtection="1">
      <alignment vertical="center" wrapText="1"/>
    </xf>
    <xf numFmtId="0" fontId="15" fillId="3" borderId="9" xfId="0" applyFont="1" applyFill="1" applyBorder="1" applyAlignment="1" applyProtection="1">
      <alignment vertical="center" wrapText="1"/>
    </xf>
    <xf numFmtId="0" fontId="15" fillId="3" borderId="6" xfId="0" applyFont="1" applyFill="1" applyBorder="1" applyAlignment="1" applyProtection="1">
      <alignment vertical="center" wrapText="1"/>
    </xf>
    <xf numFmtId="0" fontId="15" fillId="3" borderId="11" xfId="0" applyFont="1" applyFill="1" applyBorder="1" applyAlignment="1" applyProtection="1">
      <alignment vertical="center" wrapText="1"/>
    </xf>
    <xf numFmtId="0" fontId="15" fillId="0" borderId="5"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164" fontId="15" fillId="0" borderId="5" xfId="0" applyNumberFormat="1" applyFont="1" applyFill="1" applyBorder="1" applyAlignment="1" applyProtection="1">
      <alignment horizontal="center" vertical="center" wrapText="1"/>
    </xf>
    <xf numFmtId="164" fontId="15" fillId="0" borderId="4" xfId="0" applyNumberFormat="1" applyFont="1" applyFill="1" applyBorder="1" applyAlignment="1" applyProtection="1">
      <alignment horizontal="center" vertical="center" wrapText="1"/>
    </xf>
    <xf numFmtId="164" fontId="15" fillId="0" borderId="3" xfId="0" applyNumberFormat="1" applyFont="1" applyFill="1" applyBorder="1" applyAlignment="1" applyProtection="1">
      <alignment horizontal="center" vertical="center" wrapText="1"/>
    </xf>
    <xf numFmtId="44" fontId="16" fillId="8" borderId="5" xfId="1" applyFont="1" applyFill="1" applyBorder="1" applyAlignment="1" applyProtection="1">
      <alignment horizontal="center" vertical="center"/>
      <protection locked="0"/>
    </xf>
    <xf numFmtId="44" fontId="16" fillId="8" borderId="4" xfId="1" applyFont="1" applyFill="1" applyBorder="1" applyAlignment="1" applyProtection="1">
      <alignment horizontal="center" vertical="center"/>
      <protection locked="0"/>
    </xf>
    <xf numFmtId="44" fontId="16" fillId="8" borderId="3" xfId="1" applyFont="1" applyFill="1" applyBorder="1" applyAlignment="1" applyProtection="1">
      <alignment horizontal="center" vertical="center"/>
      <protection locked="0"/>
    </xf>
    <xf numFmtId="0" fontId="15" fillId="3" borderId="15" xfId="0" applyFont="1" applyFill="1" applyBorder="1" applyAlignment="1" applyProtection="1">
      <alignment vertical="center" wrapText="1"/>
    </xf>
    <xf numFmtId="0" fontId="15" fillId="3" borderId="10" xfId="0" applyFont="1" applyFill="1" applyBorder="1" applyAlignment="1" applyProtection="1">
      <alignment vertical="center" wrapText="1"/>
    </xf>
    <xf numFmtId="0" fontId="2" fillId="5" borderId="2" xfId="0" applyFont="1" applyFill="1" applyBorder="1" applyAlignment="1" applyProtection="1">
      <alignment vertical="center" wrapText="1"/>
    </xf>
    <xf numFmtId="0" fontId="1" fillId="5" borderId="13" xfId="0" applyFont="1" applyFill="1" applyBorder="1" applyAlignment="1" applyProtection="1">
      <alignment vertical="center" wrapText="1"/>
    </xf>
    <xf numFmtId="0" fontId="1" fillId="5" borderId="12" xfId="0" applyFont="1" applyFill="1" applyBorder="1" applyAlignment="1" applyProtection="1">
      <alignment vertical="center" wrapText="1"/>
    </xf>
    <xf numFmtId="44" fontId="15" fillId="3" borderId="1" xfId="1" applyFont="1" applyFill="1" applyBorder="1" applyAlignment="1" applyProtection="1">
      <alignment horizontal="center" vertical="center"/>
    </xf>
    <xf numFmtId="44" fontId="15" fillId="3" borderId="1" xfId="1" applyFont="1" applyFill="1" applyBorder="1" applyAlignment="1" applyProtection="1">
      <alignment horizontal="center"/>
    </xf>
    <xf numFmtId="0" fontId="8" fillId="4" borderId="1" xfId="0" applyFont="1" applyFill="1" applyBorder="1" applyAlignment="1" applyProtection="1">
      <alignment vertical="center" wrapText="1"/>
    </xf>
    <xf numFmtId="0" fontId="2" fillId="5" borderId="1" xfId="0" applyFont="1" applyFill="1" applyBorder="1" applyAlignment="1" applyProtection="1">
      <alignment horizontal="left" vertical="center" wrapText="1"/>
    </xf>
    <xf numFmtId="0" fontId="8" fillId="4" borderId="14" xfId="0" applyFont="1" applyFill="1" applyBorder="1" applyAlignment="1" applyProtection="1">
      <alignment vertical="center" wrapText="1"/>
    </xf>
    <xf numFmtId="0" fontId="8" fillId="4" borderId="8" xfId="0" applyFont="1" applyFill="1" applyBorder="1" applyAlignment="1" applyProtection="1">
      <alignment vertical="center"/>
    </xf>
    <xf numFmtId="0" fontId="8" fillId="4" borderId="9" xfId="0" applyFont="1" applyFill="1" applyBorder="1" applyAlignment="1" applyProtection="1">
      <alignment vertical="center"/>
    </xf>
    <xf numFmtId="0" fontId="8" fillId="4" borderId="5" xfId="0" applyFont="1" applyFill="1" applyBorder="1" applyAlignment="1" applyProtection="1">
      <alignment vertical="center" wrapText="1"/>
    </xf>
    <xf numFmtId="0" fontId="8" fillId="4" borderId="4" xfId="0" applyFont="1" applyFill="1" applyBorder="1" applyAlignment="1" applyProtection="1">
      <alignment vertical="center" wrapText="1"/>
    </xf>
    <xf numFmtId="0" fontId="8" fillId="4" borderId="3" xfId="0" applyFont="1" applyFill="1" applyBorder="1" applyAlignment="1" applyProtection="1">
      <alignment vertical="center" wrapText="1"/>
    </xf>
    <xf numFmtId="0" fontId="16" fillId="8" borderId="5" xfId="0" applyFont="1" applyFill="1" applyBorder="1" applyAlignment="1" applyProtection="1">
      <alignment horizontal="center" vertical="center"/>
      <protection locked="0"/>
    </xf>
    <xf numFmtId="0" fontId="16" fillId="8" borderId="4" xfId="0" applyFont="1" applyFill="1" applyBorder="1" applyAlignment="1" applyProtection="1">
      <alignment horizontal="center" vertical="center"/>
      <protection locked="0"/>
    </xf>
    <xf numFmtId="0" fontId="16" fillId="8" borderId="3" xfId="0" applyFont="1" applyFill="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5" fillId="3" borderId="1" xfId="0" applyFont="1" applyFill="1" applyBorder="1" applyAlignment="1" applyProtection="1">
      <alignment vertical="center" wrapText="1"/>
    </xf>
    <xf numFmtId="0" fontId="15" fillId="0" borderId="1" xfId="0" applyFont="1" applyFill="1" applyBorder="1" applyAlignment="1" applyProtection="1">
      <alignment horizontal="center" vertical="center" wrapText="1"/>
    </xf>
    <xf numFmtId="0" fontId="12" fillId="3" borderId="5" xfId="0" applyFont="1" applyFill="1" applyBorder="1" applyAlignment="1" applyProtection="1">
      <alignment vertical="center" wrapText="1"/>
    </xf>
    <xf numFmtId="0" fontId="18" fillId="3" borderId="4" xfId="0" applyFont="1" applyFill="1" applyBorder="1" applyAlignment="1" applyProtection="1">
      <alignment vertical="center" wrapText="1"/>
    </xf>
    <xf numFmtId="0" fontId="18" fillId="3" borderId="3" xfId="0" applyFont="1" applyFill="1" applyBorder="1" applyAlignment="1" applyProtection="1">
      <alignment vertical="center" wrapText="1"/>
    </xf>
    <xf numFmtId="0" fontId="12" fillId="3" borderId="5" xfId="0" applyFont="1" applyFill="1" applyBorder="1" applyAlignment="1" applyProtection="1">
      <alignment horizontal="center" vertical="center" wrapText="1"/>
    </xf>
    <xf numFmtId="0" fontId="18" fillId="3" borderId="4"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1" fillId="2" borderId="1" xfId="0" applyFont="1" applyFill="1" applyBorder="1" applyAlignment="1" applyProtection="1"/>
    <xf numFmtId="44" fontId="8" fillId="4" borderId="1" xfId="1" applyFont="1" applyFill="1" applyBorder="1" applyAlignment="1">
      <alignment vertical="center"/>
    </xf>
    <xf numFmtId="0" fontId="8" fillId="4" borderId="1" xfId="0" applyFont="1" applyFill="1" applyBorder="1" applyAlignment="1">
      <alignment vertical="center"/>
    </xf>
    <xf numFmtId="0" fontId="1" fillId="4" borderId="1" xfId="0" applyFont="1" applyFill="1" applyBorder="1" applyAlignment="1">
      <alignment vertical="center"/>
    </xf>
    <xf numFmtId="0" fontId="18" fillId="3" borderId="5" xfId="0" applyNumberFormat="1" applyFont="1" applyFill="1" applyBorder="1" applyAlignment="1" applyProtection="1">
      <alignment horizontal="center" vertical="center" wrapText="1"/>
    </xf>
    <xf numFmtId="0" fontId="18" fillId="3" borderId="4" xfId="0" applyNumberFormat="1" applyFont="1" applyFill="1" applyBorder="1" applyAlignment="1" applyProtection="1">
      <alignment horizontal="center" vertical="center" wrapText="1"/>
    </xf>
    <xf numFmtId="0" fontId="18" fillId="3" borderId="3" xfId="0" applyNumberFormat="1" applyFont="1" applyFill="1" applyBorder="1" applyAlignment="1" applyProtection="1">
      <alignment horizontal="center" vertical="center" wrapText="1"/>
    </xf>
    <xf numFmtId="0" fontId="19" fillId="3" borderId="5" xfId="0" applyFont="1" applyFill="1" applyBorder="1" applyAlignment="1" applyProtection="1">
      <alignment vertical="center"/>
    </xf>
    <xf numFmtId="0" fontId="18" fillId="3" borderId="4" xfId="0" applyFont="1" applyFill="1" applyBorder="1" applyAlignment="1" applyProtection="1">
      <alignment vertical="center"/>
    </xf>
    <xf numFmtId="0" fontId="18" fillId="3" borderId="3" xfId="0" applyFont="1" applyFill="1" applyBorder="1" applyAlignment="1" applyProtection="1">
      <alignment vertical="center"/>
    </xf>
    <xf numFmtId="0" fontId="1" fillId="2" borderId="1" xfId="0" applyFont="1" applyFill="1" applyBorder="1" applyAlignment="1"/>
    <xf numFmtId="0" fontId="8" fillId="4" borderId="4" xfId="0" applyFont="1" applyFill="1" applyBorder="1" applyAlignment="1"/>
    <xf numFmtId="0" fontId="8" fillId="4" borderId="3" xfId="0" applyFont="1" applyFill="1" applyBorder="1" applyAlignment="1"/>
    <xf numFmtId="0" fontId="2" fillId="5" borderId="14" xfId="0" applyFont="1" applyFill="1" applyBorder="1" applyAlignment="1">
      <alignment vertical="center" wrapText="1"/>
    </xf>
    <xf numFmtId="0" fontId="2" fillId="5" borderId="9" xfId="0" applyFont="1" applyFill="1" applyBorder="1" applyAlignment="1">
      <alignment vertical="center" wrapText="1"/>
    </xf>
    <xf numFmtId="0" fontId="2" fillId="5" borderId="6" xfId="0" applyFont="1" applyFill="1" applyBorder="1" applyAlignment="1">
      <alignment vertical="center" wrapText="1"/>
    </xf>
    <xf numFmtId="0" fontId="2" fillId="5" borderId="11" xfId="0" applyFont="1" applyFill="1" applyBorder="1" applyAlignment="1">
      <alignment vertical="center" wrapText="1"/>
    </xf>
    <xf numFmtId="0" fontId="15" fillId="0" borderId="1" xfId="0" applyFont="1" applyFill="1" applyBorder="1" applyAlignment="1" applyProtection="1">
      <alignment horizontal="center" vertical="center"/>
    </xf>
    <xf numFmtId="166" fontId="16" fillId="8" borderId="1" xfId="0" applyNumberFormat="1" applyFont="1" applyFill="1" applyBorder="1" applyAlignment="1" applyProtection="1">
      <alignment horizontal="center" vertical="center"/>
      <protection locked="0"/>
    </xf>
    <xf numFmtId="0" fontId="8" fillId="4" borderId="14" xfId="0" applyFont="1" applyFill="1" applyBorder="1" applyAlignment="1" applyProtection="1">
      <alignment vertical="center"/>
    </xf>
    <xf numFmtId="0" fontId="23" fillId="0" borderId="14" xfId="0" applyFont="1" applyFill="1" applyBorder="1" applyAlignment="1" applyProtection="1">
      <alignment vertical="center" wrapText="1"/>
      <protection locked="0"/>
    </xf>
    <xf numFmtId="0" fontId="23" fillId="0" borderId="8" xfId="0" applyFont="1" applyFill="1" applyBorder="1" applyAlignment="1" applyProtection="1">
      <alignment vertical="center" wrapText="1"/>
      <protection locked="0"/>
    </xf>
    <xf numFmtId="0" fontId="23" fillId="0" borderId="9" xfId="0" applyFont="1" applyFill="1" applyBorder="1" applyAlignment="1" applyProtection="1">
      <alignment vertical="center" wrapText="1"/>
      <protection locked="0"/>
    </xf>
    <xf numFmtId="0" fontId="23" fillId="0" borderId="15" xfId="0" applyFont="1" applyFill="1" applyBorder="1" applyAlignment="1" applyProtection="1">
      <alignment vertical="center" wrapText="1"/>
      <protection locked="0"/>
    </xf>
    <xf numFmtId="0" fontId="23" fillId="0" borderId="0" xfId="0" applyFont="1" applyFill="1" applyBorder="1" applyAlignment="1" applyProtection="1">
      <alignment vertical="center" wrapText="1"/>
      <protection locked="0"/>
    </xf>
    <xf numFmtId="0" fontId="23" fillId="0" borderId="10" xfId="0" applyFont="1" applyFill="1" applyBorder="1" applyAlignment="1" applyProtection="1">
      <alignment vertical="center" wrapText="1"/>
      <protection locked="0"/>
    </xf>
    <xf numFmtId="0" fontId="23" fillId="0" borderId="6" xfId="0" applyFont="1" applyFill="1" applyBorder="1" applyAlignment="1" applyProtection="1">
      <alignment vertical="center" wrapText="1"/>
      <protection locked="0"/>
    </xf>
    <xf numFmtId="0" fontId="23" fillId="0" borderId="7" xfId="0" applyFont="1" applyFill="1" applyBorder="1" applyAlignment="1" applyProtection="1">
      <alignment vertical="center" wrapText="1"/>
      <protection locked="0"/>
    </xf>
    <xf numFmtId="0" fontId="23" fillId="0" borderId="11" xfId="0" applyFont="1" applyFill="1" applyBorder="1" applyAlignment="1" applyProtection="1">
      <alignment vertical="center" wrapText="1"/>
      <protection locked="0"/>
    </xf>
    <xf numFmtId="0" fontId="8" fillId="4" borderId="5" xfId="0" applyFont="1" applyFill="1" applyBorder="1" applyAlignment="1">
      <alignment horizontal="center" wrapText="1"/>
    </xf>
    <xf numFmtId="0" fontId="1" fillId="4" borderId="4" xfId="0" applyFont="1" applyFill="1" applyBorder="1" applyAlignment="1">
      <alignment horizontal="center" wrapText="1"/>
    </xf>
    <xf numFmtId="0" fontId="1" fillId="4" borderId="3" xfId="0" applyFont="1" applyFill="1" applyBorder="1" applyAlignment="1">
      <alignment horizontal="center" wrapText="1"/>
    </xf>
    <xf numFmtId="0" fontId="8" fillId="4" borderId="1" xfId="0" applyFont="1" applyFill="1" applyBorder="1" applyAlignment="1" applyProtection="1"/>
    <xf numFmtId="0" fontId="2" fillId="5" borderId="8" xfId="0" applyFont="1" applyFill="1" applyBorder="1" applyAlignment="1">
      <alignment vertical="center" wrapText="1"/>
    </xf>
    <xf numFmtId="0" fontId="2" fillId="5" borderId="7" xfId="0" applyFont="1" applyFill="1" applyBorder="1" applyAlignment="1">
      <alignment vertical="center" wrapText="1"/>
    </xf>
    <xf numFmtId="0" fontId="8" fillId="3" borderId="5" xfId="0" applyFont="1" applyFill="1" applyBorder="1" applyAlignment="1" applyProtection="1">
      <alignment vertical="center" wrapText="1"/>
    </xf>
    <xf numFmtId="0" fontId="8" fillId="3" borderId="4" xfId="0" applyFont="1" applyFill="1" applyBorder="1" applyAlignment="1" applyProtection="1">
      <alignment vertical="center" wrapText="1"/>
    </xf>
    <xf numFmtId="0" fontId="8" fillId="3" borderId="3" xfId="0" applyFont="1" applyFill="1" applyBorder="1" applyAlignment="1" applyProtection="1">
      <alignment vertical="center" wrapText="1"/>
    </xf>
    <xf numFmtId="0" fontId="8" fillId="4" borderId="5" xfId="0" applyFont="1" applyFill="1" applyBorder="1" applyAlignment="1">
      <alignment wrapText="1"/>
    </xf>
    <xf numFmtId="0" fontId="1" fillId="0" borderId="4" xfId="0" applyFont="1" applyBorder="1" applyAlignment="1">
      <alignment wrapText="1"/>
    </xf>
    <xf numFmtId="0" fontId="1" fillId="0" borderId="3" xfId="0" applyFont="1" applyBorder="1" applyAlignment="1">
      <alignment wrapText="1"/>
    </xf>
    <xf numFmtId="0" fontId="1" fillId="5" borderId="8" xfId="0" applyFont="1" applyFill="1" applyBorder="1" applyAlignment="1" applyProtection="1">
      <alignment vertical="center" wrapText="1"/>
    </xf>
    <xf numFmtId="0" fontId="1" fillId="5" borderId="9" xfId="0" applyFont="1" applyFill="1" applyBorder="1" applyAlignment="1" applyProtection="1">
      <alignment vertical="center" wrapText="1"/>
    </xf>
    <xf numFmtId="0" fontId="1" fillId="5" borderId="6" xfId="0" applyFont="1" applyFill="1" applyBorder="1" applyAlignment="1" applyProtection="1">
      <alignment vertical="center" wrapText="1"/>
    </xf>
    <xf numFmtId="0" fontId="1" fillId="5" borderId="7"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8" fillId="4" borderId="5" xfId="0" applyFont="1" applyFill="1" applyBorder="1" applyAlignment="1">
      <alignment vertical="center" wrapText="1"/>
    </xf>
    <xf numFmtId="0" fontId="8" fillId="4" borderId="4" xfId="0" applyFont="1" applyFill="1" applyBorder="1" applyAlignment="1">
      <alignment vertical="center" wrapText="1"/>
    </xf>
    <xf numFmtId="0" fontId="8" fillId="4" borderId="3" xfId="0" applyFont="1" applyFill="1" applyBorder="1" applyAlignment="1">
      <alignment vertical="center" wrapText="1"/>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11" xfId="0" applyFont="1" applyFill="1" applyBorder="1" applyAlignment="1">
      <alignment vertical="center"/>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0" fontId="11" fillId="3" borderId="1" xfId="0" applyNumberFormat="1" applyFont="1" applyFill="1" applyBorder="1" applyAlignment="1" applyProtection="1">
      <alignment horizontal="center" vertical="center" wrapText="1"/>
    </xf>
    <xf numFmtId="0" fontId="6" fillId="2" borderId="1" xfId="0" applyFont="1" applyFill="1" applyBorder="1" applyAlignment="1"/>
    <xf numFmtId="0" fontId="7" fillId="3" borderId="1" xfId="0" applyNumberFormat="1" applyFont="1" applyFill="1" applyBorder="1" applyAlignment="1" applyProtection="1">
      <alignment horizontal="center" vertical="center" wrapText="1"/>
    </xf>
    <xf numFmtId="0" fontId="5" fillId="4" borderId="1" xfId="0" applyNumberFormat="1" applyFont="1" applyFill="1" applyBorder="1" applyAlignment="1">
      <alignment vertical="center"/>
    </xf>
    <xf numFmtId="0" fontId="6" fillId="8" borderId="1" xfId="0" applyFont="1" applyFill="1" applyBorder="1" applyAlignment="1" applyProtection="1">
      <alignment horizontal="center" vertical="center" wrapText="1"/>
      <protection locked="0"/>
    </xf>
    <xf numFmtId="44" fontId="5" fillId="3" borderId="5" xfId="0" applyNumberFormat="1" applyFont="1" applyFill="1" applyBorder="1" applyAlignment="1">
      <alignment vertical="center"/>
    </xf>
    <xf numFmtId="44" fontId="5" fillId="3" borderId="3" xfId="0" applyNumberFormat="1" applyFont="1" applyFill="1" applyBorder="1" applyAlignment="1">
      <alignment vertical="center"/>
    </xf>
    <xf numFmtId="44" fontId="5" fillId="3" borderId="5" xfId="1" applyFont="1" applyFill="1" applyBorder="1" applyAlignment="1">
      <alignment horizontal="right" vertical="center"/>
    </xf>
    <xf numFmtId="44" fontId="5" fillId="3" borderId="4" xfId="1" applyFont="1" applyFill="1" applyBorder="1" applyAlignment="1">
      <alignment horizontal="right" vertical="center"/>
    </xf>
    <xf numFmtId="44" fontId="5" fillId="3" borderId="3" xfId="1" applyFont="1" applyFill="1" applyBorder="1" applyAlignment="1">
      <alignment horizontal="right" vertical="center"/>
    </xf>
    <xf numFmtId="0" fontId="5" fillId="3" borderId="5" xfId="0" applyFont="1" applyFill="1" applyBorder="1" applyAlignment="1">
      <alignment horizontal="right" vertical="center"/>
    </xf>
    <xf numFmtId="0" fontId="5" fillId="3" borderId="4" xfId="0" applyFont="1" applyFill="1" applyBorder="1" applyAlignment="1">
      <alignment horizontal="right" vertical="center"/>
    </xf>
    <xf numFmtId="0" fontId="5" fillId="3" borderId="3" xfId="0" applyFont="1" applyFill="1" applyBorder="1" applyAlignment="1">
      <alignment horizontal="right" vertical="center"/>
    </xf>
    <xf numFmtId="164" fontId="5" fillId="3" borderId="5"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0" fontId="11" fillId="3" borderId="1" xfId="0" applyFont="1" applyFill="1" applyBorder="1" applyAlignment="1">
      <alignment vertical="center" wrapText="1"/>
    </xf>
    <xf numFmtId="0" fontId="7" fillId="3" borderId="1" xfId="0" applyFont="1" applyFill="1" applyBorder="1" applyAlignment="1">
      <alignment vertical="center" wrapText="1"/>
    </xf>
    <xf numFmtId="0" fontId="10" fillId="3" borderId="1" xfId="0" applyFont="1" applyFill="1" applyBorder="1" applyAlignment="1">
      <alignment vertical="center"/>
    </xf>
    <xf numFmtId="0" fontId="7" fillId="3" borderId="1" xfId="0" applyFont="1" applyFill="1" applyBorder="1" applyAlignment="1">
      <alignment vertical="center"/>
    </xf>
    <xf numFmtId="0" fontId="5" fillId="4" borderId="1" xfId="0" applyFont="1" applyFill="1" applyBorder="1" applyAlignment="1">
      <alignment horizontal="right" vertical="center"/>
    </xf>
    <xf numFmtId="0" fontId="5" fillId="4" borderId="1" xfId="0" applyFont="1" applyFill="1" applyBorder="1" applyAlignment="1">
      <alignment horizontal="right"/>
    </xf>
    <xf numFmtId="0" fontId="6" fillId="0" borderId="1"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6" fillId="0" borderId="5" xfId="0" applyFont="1" applyBorder="1" applyAlignment="1">
      <alignment horizontal="center"/>
    </xf>
    <xf numFmtId="0" fontId="6" fillId="0" borderId="4" xfId="0" applyFont="1" applyBorder="1" applyAlignment="1">
      <alignment horizontal="center"/>
    </xf>
    <xf numFmtId="0" fontId="6" fillId="0" borderId="3" xfId="0" applyFont="1" applyBorder="1" applyAlignment="1">
      <alignment horizontal="center"/>
    </xf>
    <xf numFmtId="0" fontId="7" fillId="3" borderId="1" xfId="0" applyFont="1" applyFill="1" applyBorder="1" applyAlignment="1" applyProtection="1">
      <alignment vertical="center" wrapText="1"/>
    </xf>
    <xf numFmtId="0" fontId="7" fillId="3" borderId="1" xfId="0" applyFont="1" applyFill="1" applyBorder="1" applyAlignment="1" applyProtection="1">
      <alignment vertical="center"/>
    </xf>
    <xf numFmtId="0" fontId="14" fillId="3" borderId="1" xfId="0" applyNumberFormat="1" applyFont="1" applyFill="1" applyBorder="1" applyAlignment="1" applyProtection="1">
      <alignment horizontal="center" vertical="center" wrapText="1"/>
    </xf>
    <xf numFmtId="0" fontId="2" fillId="5" borderId="5" xfId="0" applyFont="1" applyFill="1" applyBorder="1" applyAlignment="1" applyProtection="1">
      <alignment vertical="center" wrapText="1"/>
    </xf>
    <xf numFmtId="0" fontId="21" fillId="5" borderId="4" xfId="0" applyFont="1" applyFill="1" applyBorder="1" applyAlignment="1" applyProtection="1">
      <alignment vertical="center" wrapText="1"/>
    </xf>
    <xf numFmtId="0" fontId="21" fillId="5" borderId="3" xfId="0" applyFont="1" applyFill="1" applyBorder="1" applyAlignment="1" applyProtection="1">
      <alignment vertical="center" wrapText="1"/>
    </xf>
    <xf numFmtId="0" fontId="6" fillId="2" borderId="1" xfId="0" applyFont="1" applyFill="1" applyBorder="1" applyAlignment="1" applyProtection="1">
      <alignment vertical="center" wrapText="1"/>
    </xf>
    <xf numFmtId="0" fontId="6" fillId="2" borderId="12" xfId="0" applyFont="1" applyFill="1" applyBorder="1" applyAlignment="1" applyProtection="1">
      <alignment vertical="center" wrapText="1"/>
    </xf>
    <xf numFmtId="44" fontId="15" fillId="3" borderId="1" xfId="1" applyFont="1" applyFill="1" applyBorder="1" applyAlignment="1" applyProtection="1">
      <alignment vertical="center"/>
    </xf>
    <xf numFmtId="0" fontId="15" fillId="3" borderId="14"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11" xfId="0" applyFont="1" applyFill="1" applyBorder="1" applyAlignment="1">
      <alignment horizontal="center" vertical="center"/>
    </xf>
    <xf numFmtId="0" fontId="5" fillId="3" borderId="1" xfId="0" applyFont="1" applyFill="1" applyBorder="1" applyAlignment="1" applyProtection="1">
      <alignment horizontal="right" vertical="center" wrapText="1"/>
    </xf>
    <xf numFmtId="0" fontId="5" fillId="4" borderId="1" xfId="0" applyFont="1" applyFill="1" applyBorder="1" applyAlignment="1">
      <alignment wrapText="1"/>
    </xf>
    <xf numFmtId="0" fontId="6" fillId="2" borderId="1" xfId="0" applyFont="1" applyFill="1" applyBorder="1" applyAlignment="1" applyProtection="1"/>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right" wrapText="1"/>
    </xf>
    <xf numFmtId="0" fontId="5" fillId="8" borderId="5" xfId="0" applyFont="1" applyFill="1" applyBorder="1" applyAlignment="1" applyProtection="1">
      <alignment horizontal="right" vertical="center" wrapText="1"/>
      <protection locked="0"/>
    </xf>
    <xf numFmtId="0" fontId="5" fillId="8" borderId="4" xfId="0" applyFont="1" applyFill="1" applyBorder="1" applyAlignment="1" applyProtection="1">
      <alignment horizontal="right" vertical="center" wrapText="1"/>
      <protection locked="0"/>
    </xf>
    <xf numFmtId="0" fontId="5" fillId="8" borderId="3" xfId="0" applyFont="1" applyFill="1" applyBorder="1" applyAlignment="1" applyProtection="1">
      <alignment horizontal="right" vertical="center" wrapText="1"/>
      <protection locked="0"/>
    </xf>
    <xf numFmtId="0" fontId="5" fillId="4" borderId="5" xfId="0" applyFont="1" applyFill="1" applyBorder="1" applyAlignment="1">
      <alignment horizontal="center" wrapText="1"/>
    </xf>
    <xf numFmtId="0" fontId="5" fillId="4" borderId="4" xfId="0" applyFont="1" applyFill="1" applyBorder="1" applyAlignment="1">
      <alignment horizontal="center" wrapText="1"/>
    </xf>
    <xf numFmtId="0" fontId="5" fillId="4" borderId="3" xfId="0" applyFont="1" applyFill="1" applyBorder="1" applyAlignment="1">
      <alignment horizontal="center" wrapText="1"/>
    </xf>
    <xf numFmtId="0" fontId="5" fillId="6" borderId="2" xfId="0" applyFont="1" applyFill="1" applyBorder="1" applyAlignment="1">
      <alignment horizontal="center" wrapText="1"/>
    </xf>
    <xf numFmtId="0" fontId="5" fillId="6" borderId="13" xfId="0" applyFont="1" applyFill="1" applyBorder="1" applyAlignment="1">
      <alignment horizontal="center" wrapText="1"/>
    </xf>
    <xf numFmtId="0" fontId="5" fillId="6" borderId="12" xfId="0" applyFont="1" applyFill="1" applyBorder="1" applyAlignment="1">
      <alignment horizontal="center" wrapText="1"/>
    </xf>
    <xf numFmtId="0" fontId="6" fillId="2" borderId="1" xfId="0" applyFont="1" applyFill="1" applyBorder="1" applyAlignment="1">
      <alignment vertical="center" wrapText="1"/>
    </xf>
    <xf numFmtId="0" fontId="15" fillId="3" borderId="1" xfId="0" applyFont="1" applyFill="1" applyBorder="1" applyAlignment="1" applyProtection="1">
      <alignment horizontal="right" vertical="center" wrapText="1"/>
    </xf>
    <xf numFmtId="0" fontId="15" fillId="4" borderId="1" xfId="0" applyFont="1" applyFill="1" applyBorder="1" applyAlignment="1" applyProtection="1">
      <alignment horizontal="center" vertical="center"/>
    </xf>
    <xf numFmtId="0" fontId="15" fillId="4" borderId="1" xfId="0" applyFont="1" applyFill="1" applyBorder="1" applyAlignment="1">
      <alignment horizontal="right" vertical="center" wrapText="1"/>
    </xf>
    <xf numFmtId="0" fontId="6" fillId="0" borderId="1" xfId="3" applyFont="1" applyBorder="1" applyAlignment="1" applyProtection="1">
      <alignment horizontal="left" vertical="center" wrapText="1"/>
      <protection locked="0"/>
    </xf>
    <xf numFmtId="44" fontId="15" fillId="3" borderId="1" xfId="0" applyNumberFormat="1" applyFont="1" applyFill="1" applyBorder="1" applyAlignment="1" applyProtection="1">
      <alignment horizontal="right" vertical="center"/>
    </xf>
    <xf numFmtId="44" fontId="15" fillId="3" borderId="5" xfId="0" applyNumberFormat="1" applyFont="1" applyFill="1" applyBorder="1" applyAlignment="1">
      <alignment horizontal="right" vertical="center"/>
    </xf>
    <xf numFmtId="0" fontId="15" fillId="3" borderId="3" xfId="0" applyFont="1" applyFill="1" applyBorder="1" applyAlignment="1">
      <alignment horizontal="right" vertical="center"/>
    </xf>
    <xf numFmtId="0" fontId="15" fillId="4" borderId="5" xfId="0" applyFont="1" applyFill="1" applyBorder="1" applyAlignment="1">
      <alignment horizontal="right" vertical="center" wrapText="1"/>
    </xf>
    <xf numFmtId="0" fontId="15" fillId="4" borderId="4" xfId="0" applyFont="1" applyFill="1" applyBorder="1" applyAlignment="1">
      <alignment horizontal="right" vertical="center" wrapText="1"/>
    </xf>
    <xf numFmtId="0" fontId="15" fillId="4" borderId="3" xfId="0" applyFont="1" applyFill="1" applyBorder="1" applyAlignment="1">
      <alignment horizontal="right" vertical="center" wrapText="1"/>
    </xf>
    <xf numFmtId="0" fontId="15" fillId="3" borderId="14" xfId="0" applyFont="1" applyFill="1" applyBorder="1" applyAlignment="1" applyProtection="1">
      <alignment horizontal="right" vertical="center" wrapText="1"/>
    </xf>
    <xf numFmtId="0" fontId="15" fillId="3" borderId="8" xfId="0" applyFont="1" applyFill="1" applyBorder="1" applyAlignment="1" applyProtection="1">
      <alignment horizontal="right" vertical="center" wrapText="1"/>
    </xf>
    <xf numFmtId="0" fontId="15" fillId="3" borderId="9" xfId="0" applyFont="1" applyFill="1" applyBorder="1" applyAlignment="1" applyProtection="1">
      <alignment horizontal="right" vertical="center" wrapText="1"/>
    </xf>
    <xf numFmtId="0" fontId="15" fillId="3" borderId="14" xfId="0" applyFont="1" applyFill="1" applyBorder="1" applyAlignment="1" applyProtection="1">
      <alignment horizontal="right" vertical="center"/>
    </xf>
    <xf numFmtId="0" fontId="15" fillId="3" borderId="8" xfId="0" applyFont="1" applyFill="1" applyBorder="1" applyAlignment="1" applyProtection="1">
      <alignment horizontal="right" vertical="center"/>
    </xf>
    <xf numFmtId="0" fontId="15" fillId="3" borderId="9" xfId="0" applyFont="1" applyFill="1" applyBorder="1" applyAlignment="1" applyProtection="1">
      <alignment horizontal="right" vertical="center"/>
    </xf>
    <xf numFmtId="0" fontId="6" fillId="2" borderId="12" xfId="0" applyFont="1" applyFill="1" applyBorder="1" applyAlignment="1">
      <alignment vertical="center" wrapText="1"/>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T86"/>
  <sheetViews>
    <sheetView tabSelected="1" view="pageBreakPreview" topLeftCell="A73" zoomScaleNormal="100" zoomScaleSheetLayoutView="100" workbookViewId="0">
      <selection activeCell="F75" sqref="F75:G75"/>
    </sheetView>
  </sheetViews>
  <sheetFormatPr defaultColWidth="8.85546875" defaultRowHeight="12" x14ac:dyDescent="0.2"/>
  <cols>
    <col min="1" max="1" width="2.28515625" style="8" customWidth="1"/>
    <col min="2" max="2" width="4.28515625" style="8" customWidth="1"/>
    <col min="3" max="3" width="10.140625" style="8" customWidth="1"/>
    <col min="4" max="4" width="11" style="8" customWidth="1"/>
    <col min="5" max="5" width="8.85546875" style="8"/>
    <col min="6" max="6" width="7.28515625" style="8" customWidth="1"/>
    <col min="7" max="7" width="7" style="8" customWidth="1"/>
    <col min="8" max="8" width="10.7109375" style="8" customWidth="1"/>
    <col min="9" max="10" width="8.85546875" style="8"/>
    <col min="11" max="11" width="8.85546875" style="8" customWidth="1"/>
    <col min="12" max="15" width="1.7109375" style="8" hidden="1" customWidth="1"/>
    <col min="16" max="19" width="8.85546875" style="8" hidden="1" customWidth="1"/>
    <col min="20" max="20" width="3.7109375" style="8" hidden="1" customWidth="1"/>
    <col min="21" max="21" width="1.140625" style="8" hidden="1" customWidth="1"/>
    <col min="22" max="22" width="1.5703125" style="8" hidden="1" customWidth="1"/>
    <col min="23" max="36" width="8.85546875" style="8" customWidth="1"/>
    <col min="37" max="37" width="8.85546875" style="8"/>
    <col min="38" max="46" width="9.140625" style="8" hidden="1" customWidth="1"/>
    <col min="47" max="50" width="0" style="8" hidden="1" customWidth="1"/>
    <col min="51" max="16384" width="8.85546875" style="8"/>
  </cols>
  <sheetData>
    <row r="1" spans="1:44" x14ac:dyDescent="0.2">
      <c r="A1" s="225" t="s">
        <v>221</v>
      </c>
      <c r="B1" s="225"/>
      <c r="C1" s="225"/>
      <c r="D1" s="225"/>
      <c r="E1" s="225"/>
      <c r="F1" s="225"/>
      <c r="G1" s="225"/>
      <c r="H1" s="225"/>
      <c r="I1" s="225"/>
      <c r="J1" s="225"/>
      <c r="K1" s="225"/>
    </row>
    <row r="2" spans="1:44" customFormat="1" ht="24.75" customHeight="1" x14ac:dyDescent="0.2">
      <c r="A2" s="232" t="s">
        <v>17</v>
      </c>
      <c r="B2" s="232"/>
      <c r="C2" s="232"/>
      <c r="D2" s="232"/>
      <c r="E2" s="232"/>
      <c r="F2" s="135"/>
      <c r="G2" s="136"/>
      <c r="H2" s="136"/>
      <c r="I2" s="136"/>
      <c r="J2" s="136"/>
      <c r="K2" s="137"/>
    </row>
    <row r="3" spans="1:44" s="1" customFormat="1" ht="21" customHeight="1" x14ac:dyDescent="0.2">
      <c r="A3" s="179" t="s">
        <v>207</v>
      </c>
      <c r="B3" s="179"/>
      <c r="C3" s="179"/>
      <c r="D3" s="179"/>
      <c r="E3" s="179"/>
      <c r="F3" s="138"/>
      <c r="G3" s="139"/>
      <c r="H3" s="139"/>
      <c r="I3" s="139"/>
      <c r="J3" s="139"/>
      <c r="K3" s="140"/>
    </row>
    <row r="4" spans="1:44" s="1" customFormat="1" ht="3.75" customHeight="1" x14ac:dyDescent="0.2">
      <c r="A4" s="180"/>
      <c r="B4" s="181"/>
      <c r="C4" s="181"/>
      <c r="D4" s="181"/>
      <c r="E4" s="181"/>
      <c r="F4" s="181"/>
      <c r="G4" s="181"/>
      <c r="H4" s="181"/>
      <c r="I4" s="181"/>
      <c r="J4" s="181"/>
      <c r="K4" s="182"/>
    </row>
    <row r="5" spans="1:44" ht="72" customHeight="1" x14ac:dyDescent="0.2">
      <c r="A5" s="233" t="s">
        <v>234</v>
      </c>
      <c r="B5" s="234"/>
      <c r="C5" s="234"/>
      <c r="D5" s="234"/>
      <c r="E5" s="234"/>
      <c r="F5" s="234"/>
      <c r="G5" s="234"/>
      <c r="H5" s="234"/>
      <c r="I5" s="234"/>
      <c r="J5" s="234"/>
      <c r="K5" s="235"/>
    </row>
    <row r="6" spans="1:44" ht="4.5" customHeight="1" x14ac:dyDescent="0.2">
      <c r="A6" s="180"/>
      <c r="B6" s="181"/>
      <c r="C6" s="181"/>
      <c r="D6" s="181"/>
      <c r="E6" s="181"/>
      <c r="F6" s="181"/>
      <c r="G6" s="181"/>
      <c r="H6" s="181"/>
      <c r="I6" s="181"/>
      <c r="J6" s="181"/>
      <c r="K6" s="182"/>
    </row>
    <row r="7" spans="1:44" ht="36" customHeight="1" x14ac:dyDescent="0.2">
      <c r="A7" s="106" t="s">
        <v>179</v>
      </c>
      <c r="B7" s="106"/>
      <c r="C7" s="106"/>
      <c r="D7" s="106"/>
      <c r="E7" s="107" t="s">
        <v>238</v>
      </c>
      <c r="F7" s="107"/>
      <c r="G7" s="107"/>
      <c r="H7" s="107"/>
      <c r="I7" s="107"/>
      <c r="J7" s="107"/>
      <c r="K7" s="107"/>
    </row>
    <row r="8" spans="1:44" ht="4.5" customHeight="1" x14ac:dyDescent="0.2">
      <c r="A8" s="180"/>
      <c r="B8" s="181"/>
      <c r="C8" s="181"/>
      <c r="D8" s="181"/>
      <c r="E8" s="181"/>
      <c r="F8" s="181"/>
      <c r="G8" s="181"/>
      <c r="H8" s="181"/>
      <c r="I8" s="181"/>
      <c r="J8" s="181"/>
      <c r="K8" s="182"/>
      <c r="R8" s="8" t="s">
        <v>29</v>
      </c>
    </row>
    <row r="9" spans="1:44" ht="27.75" customHeight="1" x14ac:dyDescent="0.2">
      <c r="A9" s="72"/>
      <c r="B9" s="213" t="s">
        <v>203</v>
      </c>
      <c r="C9" s="213"/>
      <c r="D9" s="213"/>
      <c r="E9" s="214"/>
      <c r="F9" s="214"/>
      <c r="G9" s="214"/>
      <c r="H9" s="214"/>
      <c r="I9" s="214"/>
      <c r="J9" s="214"/>
      <c r="K9" s="214"/>
      <c r="R9" s="8" t="s">
        <v>211</v>
      </c>
    </row>
    <row r="10" spans="1:44" ht="24" customHeight="1" x14ac:dyDescent="0.2">
      <c r="A10" s="240"/>
      <c r="B10" s="207" t="s">
        <v>180</v>
      </c>
      <c r="C10" s="208"/>
      <c r="D10" s="75" t="s">
        <v>208</v>
      </c>
      <c r="E10" s="204"/>
      <c r="F10" s="205"/>
      <c r="G10" s="205"/>
      <c r="H10" s="205"/>
      <c r="I10" s="205"/>
      <c r="J10" s="205"/>
      <c r="K10" s="206"/>
      <c r="R10" s="8" t="s">
        <v>212</v>
      </c>
      <c r="AR10" s="8" t="s">
        <v>28</v>
      </c>
    </row>
    <row r="11" spans="1:44" ht="24" customHeight="1" x14ac:dyDescent="0.2">
      <c r="A11" s="240"/>
      <c r="B11" s="209"/>
      <c r="C11" s="210"/>
      <c r="D11" s="75" t="s">
        <v>209</v>
      </c>
      <c r="E11" s="204"/>
      <c r="F11" s="205"/>
      <c r="G11" s="205"/>
      <c r="H11" s="205"/>
      <c r="I11" s="205"/>
      <c r="J11" s="205"/>
      <c r="K11" s="206"/>
      <c r="R11" s="8" t="s">
        <v>213</v>
      </c>
    </row>
    <row r="12" spans="1:44" ht="24" customHeight="1" x14ac:dyDescent="0.2">
      <c r="A12" s="240"/>
      <c r="B12" s="211"/>
      <c r="C12" s="212"/>
      <c r="D12" s="75" t="s">
        <v>20</v>
      </c>
      <c r="E12" s="223"/>
      <c r="F12" s="223"/>
      <c r="G12" s="223"/>
      <c r="H12" s="75" t="s">
        <v>210</v>
      </c>
      <c r="I12" s="224"/>
      <c r="J12" s="224"/>
      <c r="K12" s="224"/>
      <c r="R12" s="10" t="s">
        <v>214</v>
      </c>
    </row>
    <row r="13" spans="1:44" ht="24" customHeight="1" x14ac:dyDescent="0.2">
      <c r="A13" s="240"/>
      <c r="B13" s="229" t="s">
        <v>198</v>
      </c>
      <c r="C13" s="242"/>
      <c r="D13" s="81" t="s">
        <v>15</v>
      </c>
      <c r="E13" s="223"/>
      <c r="F13" s="223"/>
      <c r="G13" s="223"/>
      <c r="H13" s="75" t="s">
        <v>16</v>
      </c>
      <c r="I13" s="223"/>
      <c r="J13" s="223"/>
      <c r="K13" s="223"/>
      <c r="R13" s="8" t="s">
        <v>215</v>
      </c>
      <c r="AM13" s="8" t="s">
        <v>28</v>
      </c>
      <c r="AN13" s="8" t="s">
        <v>28</v>
      </c>
      <c r="AR13" s="10" t="s">
        <v>135</v>
      </c>
    </row>
    <row r="14" spans="1:44" ht="24" customHeight="1" x14ac:dyDescent="0.2">
      <c r="A14" s="240"/>
      <c r="B14" s="243"/>
      <c r="C14" s="244"/>
      <c r="D14" s="75" t="s">
        <v>18</v>
      </c>
      <c r="E14" s="223"/>
      <c r="F14" s="223"/>
      <c r="G14" s="223"/>
      <c r="H14" s="75" t="s">
        <v>21</v>
      </c>
      <c r="I14" s="223"/>
      <c r="J14" s="223"/>
      <c r="K14" s="223"/>
      <c r="R14" s="8" t="s">
        <v>129</v>
      </c>
      <c r="AM14" s="8" t="s">
        <v>140</v>
      </c>
      <c r="AN14" s="10" t="s">
        <v>139</v>
      </c>
      <c r="AR14" s="8" t="s">
        <v>34</v>
      </c>
    </row>
    <row r="15" spans="1:44" ht="24" customHeight="1" x14ac:dyDescent="0.2">
      <c r="A15" s="241"/>
      <c r="B15" s="245"/>
      <c r="C15" s="156"/>
      <c r="D15" s="75" t="s">
        <v>23</v>
      </c>
      <c r="E15" s="223"/>
      <c r="F15" s="223"/>
      <c r="G15" s="223"/>
      <c r="H15" s="75" t="s">
        <v>22</v>
      </c>
      <c r="I15" s="223"/>
      <c r="J15" s="223"/>
      <c r="K15" s="223"/>
      <c r="R15" s="8" t="s">
        <v>216</v>
      </c>
      <c r="AM15" s="8" t="s">
        <v>141</v>
      </c>
      <c r="AN15" s="10" t="s">
        <v>31</v>
      </c>
      <c r="AR15" s="8" t="s">
        <v>134</v>
      </c>
    </row>
    <row r="16" spans="1:44" ht="12.75" customHeight="1" x14ac:dyDescent="0.2">
      <c r="A16" s="134" t="s">
        <v>199</v>
      </c>
      <c r="B16" s="134"/>
      <c r="C16" s="134"/>
      <c r="D16" s="134"/>
      <c r="E16" s="134"/>
      <c r="F16" s="134"/>
      <c r="G16" s="134"/>
      <c r="H16" s="134"/>
      <c r="I16" s="134"/>
      <c r="J16" s="134"/>
      <c r="K16" s="134"/>
      <c r="R16" s="8" t="s">
        <v>217</v>
      </c>
      <c r="AM16" s="8" t="s">
        <v>142</v>
      </c>
      <c r="AN16" s="8" t="s">
        <v>35</v>
      </c>
      <c r="AR16" s="8" t="s">
        <v>125</v>
      </c>
    </row>
    <row r="17" spans="1:44" s="9" customFormat="1" ht="18" customHeight="1" x14ac:dyDescent="0.2">
      <c r="A17" s="74"/>
      <c r="B17" s="246" t="s">
        <v>24</v>
      </c>
      <c r="C17" s="246"/>
      <c r="D17" s="247" t="s">
        <v>216</v>
      </c>
      <c r="E17" s="247"/>
      <c r="F17" s="76" t="s">
        <v>25</v>
      </c>
      <c r="G17" s="247" t="s">
        <v>137</v>
      </c>
      <c r="H17" s="247"/>
      <c r="I17" s="76" t="s">
        <v>26</v>
      </c>
      <c r="J17" s="247" t="s">
        <v>144</v>
      </c>
      <c r="K17" s="247"/>
      <c r="R17" s="10" t="s">
        <v>27</v>
      </c>
      <c r="AM17" s="10" t="s">
        <v>143</v>
      </c>
      <c r="AN17" s="8" t="s">
        <v>30</v>
      </c>
      <c r="AR17" s="10" t="s">
        <v>126</v>
      </c>
    </row>
    <row r="18" spans="1:44" s="9" customFormat="1" ht="62.25" customHeight="1" x14ac:dyDescent="0.2">
      <c r="A18" s="74"/>
      <c r="B18" s="218" t="s">
        <v>36</v>
      </c>
      <c r="C18" s="219"/>
      <c r="D18" s="144" t="s">
        <v>261</v>
      </c>
      <c r="E18" s="145"/>
      <c r="F18" s="145"/>
      <c r="G18" s="145"/>
      <c r="H18" s="145"/>
      <c r="I18" s="145"/>
      <c r="J18" s="145"/>
      <c r="K18" s="146"/>
      <c r="R18" s="10" t="s">
        <v>218</v>
      </c>
      <c r="AM18" s="10" t="s">
        <v>149</v>
      </c>
      <c r="AN18" s="10" t="s">
        <v>32</v>
      </c>
      <c r="AR18" s="8" t="s">
        <v>133</v>
      </c>
    </row>
    <row r="19" spans="1:44" s="9" customFormat="1" ht="60" customHeight="1" x14ac:dyDescent="0.2">
      <c r="A19" s="74"/>
      <c r="B19" s="218" t="s">
        <v>152</v>
      </c>
      <c r="C19" s="219"/>
      <c r="D19" s="220" t="s">
        <v>262</v>
      </c>
      <c r="E19" s="221"/>
      <c r="F19" s="221"/>
      <c r="G19" s="221"/>
      <c r="H19" s="221"/>
      <c r="I19" s="221"/>
      <c r="J19" s="221"/>
      <c r="K19" s="222"/>
      <c r="R19" s="10" t="s">
        <v>219</v>
      </c>
      <c r="AM19" s="10" t="s">
        <v>144</v>
      </c>
      <c r="AN19" s="8" t="s">
        <v>137</v>
      </c>
      <c r="AR19" s="8" t="s">
        <v>132</v>
      </c>
    </row>
    <row r="20" spans="1:44" s="9" customFormat="1" ht="18" customHeight="1" x14ac:dyDescent="0.2">
      <c r="A20" s="239" t="s">
        <v>200</v>
      </c>
      <c r="B20" s="239"/>
      <c r="C20" s="239"/>
      <c r="D20" s="239"/>
      <c r="E20" s="239"/>
      <c r="F20" s="239"/>
      <c r="G20" s="239"/>
      <c r="H20" s="239"/>
      <c r="I20" s="239"/>
      <c r="J20" s="239"/>
      <c r="K20" s="239"/>
      <c r="AN20" s="10" t="s">
        <v>138</v>
      </c>
      <c r="AR20" s="8" t="s">
        <v>146</v>
      </c>
    </row>
    <row r="21" spans="1:44" ht="30.75" customHeight="1" x14ac:dyDescent="0.2">
      <c r="A21" s="73"/>
      <c r="B21" s="236" t="s">
        <v>236</v>
      </c>
      <c r="C21" s="237"/>
      <c r="D21" s="237"/>
      <c r="E21" s="237"/>
      <c r="F21" s="237"/>
      <c r="G21" s="237"/>
      <c r="H21" s="237"/>
      <c r="I21" s="237"/>
      <c r="J21" s="237"/>
      <c r="K21" s="238"/>
      <c r="X21" s="9"/>
      <c r="AR21" s="10" t="s">
        <v>127</v>
      </c>
    </row>
    <row r="22" spans="1:44" ht="12.75" x14ac:dyDescent="0.2">
      <c r="A22" s="134" t="s">
        <v>201</v>
      </c>
      <c r="B22" s="134"/>
      <c r="C22" s="134"/>
      <c r="D22" s="134"/>
      <c r="E22" s="134"/>
      <c r="F22" s="134"/>
      <c r="G22" s="134"/>
      <c r="H22" s="134"/>
      <c r="I22" s="134"/>
      <c r="J22" s="134"/>
      <c r="K22" s="134"/>
      <c r="AR22" s="10" t="s">
        <v>128</v>
      </c>
    </row>
    <row r="23" spans="1:44" ht="63" customHeight="1" x14ac:dyDescent="0.2">
      <c r="A23" s="73"/>
      <c r="B23" s="236" t="s">
        <v>241</v>
      </c>
      <c r="C23" s="237"/>
      <c r="D23" s="237"/>
      <c r="E23" s="237"/>
      <c r="F23" s="237"/>
      <c r="G23" s="237"/>
      <c r="H23" s="237"/>
      <c r="I23" s="237"/>
      <c r="J23" s="237"/>
      <c r="K23" s="238"/>
      <c r="AR23" s="10" t="s">
        <v>129</v>
      </c>
    </row>
    <row r="24" spans="1:44" ht="12.75" x14ac:dyDescent="0.2">
      <c r="A24" s="147" t="s">
        <v>202</v>
      </c>
      <c r="B24" s="148"/>
      <c r="C24" s="148"/>
      <c r="D24" s="148"/>
      <c r="E24" s="148"/>
      <c r="F24" s="148"/>
      <c r="G24" s="148"/>
      <c r="H24" s="148"/>
      <c r="I24" s="148"/>
      <c r="J24" s="148"/>
      <c r="K24" s="149"/>
      <c r="AR24" s="8" t="s">
        <v>130</v>
      </c>
    </row>
    <row r="25" spans="1:44" ht="405" customHeight="1" x14ac:dyDescent="0.2">
      <c r="A25" s="73"/>
      <c r="B25" s="144" t="s">
        <v>242</v>
      </c>
      <c r="C25" s="145"/>
      <c r="D25" s="145"/>
      <c r="E25" s="145"/>
      <c r="F25" s="145"/>
      <c r="G25" s="145"/>
      <c r="H25" s="145"/>
      <c r="I25" s="145"/>
      <c r="J25" s="145"/>
      <c r="K25" s="146"/>
      <c r="Q25" s="8" t="s">
        <v>220</v>
      </c>
      <c r="AR25" s="8" t="s">
        <v>131</v>
      </c>
    </row>
    <row r="26" spans="1:44" s="10" customFormat="1" ht="18" customHeight="1" x14ac:dyDescent="0.2">
      <c r="A26" s="201" t="s">
        <v>181</v>
      </c>
      <c r="B26" s="202"/>
      <c r="C26" s="203"/>
      <c r="D26" s="248" t="s">
        <v>38</v>
      </c>
      <c r="E26" s="248"/>
      <c r="F26" s="248"/>
      <c r="G26" s="248"/>
      <c r="H26" s="217"/>
      <c r="I26" s="217"/>
      <c r="J26" s="217"/>
      <c r="K26" s="217"/>
      <c r="Q26" s="10" t="s">
        <v>38</v>
      </c>
      <c r="AR26" s="8" t="s">
        <v>33</v>
      </c>
    </row>
    <row r="27" spans="1:44" ht="12.75" x14ac:dyDescent="0.2">
      <c r="A27" s="147" t="s">
        <v>182</v>
      </c>
      <c r="B27" s="148"/>
      <c r="C27" s="148"/>
      <c r="D27" s="148"/>
      <c r="E27" s="148"/>
      <c r="F27" s="148"/>
      <c r="G27" s="148"/>
      <c r="H27" s="148"/>
      <c r="I27" s="148"/>
      <c r="J27" s="148"/>
      <c r="K27" s="149"/>
      <c r="Q27" s="8" t="s">
        <v>153</v>
      </c>
      <c r="AR27" s="8" t="s">
        <v>136</v>
      </c>
    </row>
    <row r="28" spans="1:44" ht="65.25" customHeight="1" x14ac:dyDescent="0.2">
      <c r="A28" s="73"/>
      <c r="B28" s="144" t="s">
        <v>237</v>
      </c>
      <c r="C28" s="145"/>
      <c r="D28" s="145"/>
      <c r="E28" s="145"/>
      <c r="F28" s="145"/>
      <c r="G28" s="145"/>
      <c r="H28" s="145"/>
      <c r="I28" s="145"/>
      <c r="J28" s="145"/>
      <c r="K28" s="146"/>
      <c r="U28" s="8" t="s">
        <v>29</v>
      </c>
    </row>
    <row r="29" spans="1:44" ht="12.75" x14ac:dyDescent="0.2">
      <c r="A29" s="147" t="s">
        <v>183</v>
      </c>
      <c r="B29" s="148"/>
      <c r="C29" s="148"/>
      <c r="D29" s="148"/>
      <c r="E29" s="148"/>
      <c r="F29" s="148"/>
      <c r="G29" s="148"/>
      <c r="H29" s="148"/>
      <c r="I29" s="148"/>
      <c r="J29" s="148"/>
      <c r="K29" s="149"/>
      <c r="Q29" s="8" t="s">
        <v>33</v>
      </c>
      <c r="U29" s="8" t="s">
        <v>30</v>
      </c>
    </row>
    <row r="30" spans="1:44" ht="117" customHeight="1" x14ac:dyDescent="0.2">
      <c r="A30" s="73"/>
      <c r="B30" s="144" t="s">
        <v>239</v>
      </c>
      <c r="C30" s="145"/>
      <c r="D30" s="145"/>
      <c r="E30" s="145"/>
      <c r="F30" s="145"/>
      <c r="G30" s="145"/>
      <c r="H30" s="145"/>
      <c r="I30" s="145"/>
      <c r="J30" s="145"/>
      <c r="K30" s="146"/>
      <c r="Q30" s="8" t="s">
        <v>34</v>
      </c>
      <c r="U30" s="8" t="s">
        <v>35</v>
      </c>
    </row>
    <row r="31" spans="1:44" ht="12.75" x14ac:dyDescent="0.2">
      <c r="A31" s="147" t="s">
        <v>184</v>
      </c>
      <c r="B31" s="148"/>
      <c r="C31" s="148"/>
      <c r="D31" s="148"/>
      <c r="E31" s="148"/>
      <c r="F31" s="148"/>
      <c r="G31" s="148"/>
      <c r="H31" s="148"/>
      <c r="I31" s="148"/>
      <c r="J31" s="148"/>
      <c r="K31" s="149"/>
      <c r="Q31" s="8" t="s">
        <v>33</v>
      </c>
      <c r="U31" s="8" t="s">
        <v>30</v>
      </c>
    </row>
    <row r="32" spans="1:44" ht="270" customHeight="1" x14ac:dyDescent="0.2">
      <c r="A32" s="73"/>
      <c r="B32" s="144" t="s">
        <v>258</v>
      </c>
      <c r="C32" s="150"/>
      <c r="D32" s="150"/>
      <c r="E32" s="150"/>
      <c r="F32" s="150"/>
      <c r="G32" s="150"/>
      <c r="H32" s="150"/>
      <c r="I32" s="150"/>
      <c r="J32" s="150"/>
      <c r="K32" s="151"/>
    </row>
    <row r="33" spans="1:21" ht="12.75" x14ac:dyDescent="0.2">
      <c r="A33" s="147" t="s">
        <v>185</v>
      </c>
      <c r="B33" s="148"/>
      <c r="C33" s="148"/>
      <c r="D33" s="148"/>
      <c r="E33" s="148"/>
      <c r="F33" s="148"/>
      <c r="G33" s="148"/>
      <c r="H33" s="148"/>
      <c r="I33" s="148"/>
      <c r="J33" s="148"/>
      <c r="K33" s="149"/>
      <c r="Q33" s="8" t="s">
        <v>33</v>
      </c>
      <c r="U33" s="8" t="s">
        <v>30</v>
      </c>
    </row>
    <row r="34" spans="1:21" ht="34.5" customHeight="1" x14ac:dyDescent="0.2">
      <c r="A34" s="73"/>
      <c r="B34" s="71" t="s">
        <v>124</v>
      </c>
      <c r="C34" s="171"/>
      <c r="D34" s="150"/>
      <c r="E34" s="150"/>
      <c r="F34" s="150"/>
      <c r="G34" s="150"/>
      <c r="H34" s="150"/>
      <c r="I34" s="150"/>
      <c r="J34" s="150"/>
      <c r="K34" s="151"/>
    </row>
    <row r="35" spans="1:21" ht="12.75" x14ac:dyDescent="0.2">
      <c r="A35" s="152" t="s">
        <v>98</v>
      </c>
      <c r="B35" s="152"/>
      <c r="C35" s="152"/>
      <c r="D35" s="152"/>
      <c r="E35" s="152"/>
      <c r="F35" s="152"/>
      <c r="G35" s="152"/>
      <c r="H35" s="152"/>
      <c r="I35" s="152"/>
      <c r="J35" s="152"/>
      <c r="K35" s="152"/>
      <c r="Q35" s="8" t="s">
        <v>27</v>
      </c>
      <c r="U35" s="8" t="s">
        <v>32</v>
      </c>
    </row>
    <row r="36" spans="1:21" ht="12.75" x14ac:dyDescent="0.2">
      <c r="A36" s="134" t="s">
        <v>186</v>
      </c>
      <c r="B36" s="134"/>
      <c r="C36" s="134"/>
      <c r="D36" s="134"/>
      <c r="E36" s="134"/>
      <c r="F36" s="134"/>
      <c r="G36" s="134"/>
      <c r="H36" s="134"/>
      <c r="I36" s="134"/>
      <c r="J36" s="134"/>
      <c r="K36" s="134"/>
      <c r="Q36" s="8" t="s">
        <v>27</v>
      </c>
      <c r="U36" s="8" t="s">
        <v>32</v>
      </c>
    </row>
    <row r="37" spans="1:21" ht="12.75" x14ac:dyDescent="0.2">
      <c r="A37" s="72"/>
      <c r="B37" s="168" t="s">
        <v>195</v>
      </c>
      <c r="C37" s="169"/>
      <c r="D37" s="169"/>
      <c r="E37" s="169"/>
      <c r="F37" s="169"/>
      <c r="G37" s="169"/>
      <c r="H37" s="169"/>
      <c r="I37" s="169"/>
      <c r="J37" s="169"/>
      <c r="K37" s="170"/>
    </row>
    <row r="38" spans="1:21" ht="25.5" customHeight="1" x14ac:dyDescent="0.2">
      <c r="A38" s="73"/>
      <c r="B38" s="108" t="s">
        <v>154</v>
      </c>
      <c r="C38" s="109"/>
      <c r="D38" s="110"/>
      <c r="E38" s="183">
        <f>Travel!J8</f>
        <v>0</v>
      </c>
      <c r="F38" s="184"/>
      <c r="G38" s="108" t="s">
        <v>156</v>
      </c>
      <c r="H38" s="109"/>
      <c r="I38" s="110"/>
      <c r="J38" s="183">
        <f>Travel!J11</f>
        <v>0</v>
      </c>
      <c r="K38" s="184"/>
    </row>
    <row r="39" spans="1:21" ht="23.25" customHeight="1" x14ac:dyDescent="0.2">
      <c r="A39" s="73"/>
      <c r="B39" s="172" t="s">
        <v>155</v>
      </c>
      <c r="C39" s="172"/>
      <c r="D39" s="172"/>
      <c r="E39" s="200">
        <f>Travel!J14</f>
        <v>0</v>
      </c>
      <c r="F39" s="200"/>
      <c r="G39" s="108" t="s">
        <v>157</v>
      </c>
      <c r="H39" s="185"/>
      <c r="I39" s="186"/>
      <c r="J39" s="187">
        <f>Travel!J17</f>
        <v>0</v>
      </c>
      <c r="K39" s="188"/>
    </row>
    <row r="40" spans="1:21" ht="23.25" customHeight="1" x14ac:dyDescent="0.2">
      <c r="A40" s="73"/>
      <c r="B40" s="172" t="s">
        <v>120</v>
      </c>
      <c r="C40" s="172"/>
      <c r="D40" s="172"/>
      <c r="E40" s="187">
        <f>Travel!J20</f>
        <v>0</v>
      </c>
      <c r="F40" s="188"/>
      <c r="G40" s="108" t="s">
        <v>121</v>
      </c>
      <c r="H40" s="185"/>
      <c r="I40" s="186"/>
      <c r="J40" s="187">
        <f>Travel!J23</f>
        <v>0</v>
      </c>
      <c r="K40" s="188"/>
    </row>
    <row r="41" spans="1:21" ht="23.25" customHeight="1" x14ac:dyDescent="0.2">
      <c r="A41" s="73"/>
      <c r="B41" s="172" t="s">
        <v>56</v>
      </c>
      <c r="C41" s="172"/>
      <c r="D41" s="172"/>
      <c r="E41" s="187">
        <f>Travel!J51</f>
        <v>15120</v>
      </c>
      <c r="F41" s="188"/>
      <c r="G41" s="189" t="s">
        <v>95</v>
      </c>
      <c r="H41" s="189"/>
      <c r="I41" s="189"/>
      <c r="J41" s="190">
        <f>Travel!J54</f>
        <v>0</v>
      </c>
      <c r="K41" s="190"/>
    </row>
    <row r="42" spans="1:21" ht="23.25" customHeight="1" x14ac:dyDescent="0.2">
      <c r="A42" s="73"/>
      <c r="B42" s="160" t="s">
        <v>112</v>
      </c>
      <c r="C42" s="161"/>
      <c r="D42" s="161"/>
      <c r="E42" s="162">
        <f>Travel!J57</f>
        <v>0</v>
      </c>
      <c r="F42" s="163"/>
      <c r="G42" s="164"/>
      <c r="H42" s="165"/>
      <c r="I42" s="165"/>
      <c r="J42" s="166"/>
      <c r="K42" s="167"/>
    </row>
    <row r="43" spans="1:21" ht="18.75" customHeight="1" x14ac:dyDescent="0.2">
      <c r="A43" s="73"/>
      <c r="B43" s="141" t="s">
        <v>97</v>
      </c>
      <c r="C43" s="142"/>
      <c r="D43" s="142"/>
      <c r="E43" s="142"/>
      <c r="F43" s="142"/>
      <c r="G43" s="155"/>
      <c r="H43" s="155"/>
      <c r="I43" s="155"/>
      <c r="J43" s="155"/>
      <c r="K43" s="156"/>
    </row>
    <row r="44" spans="1:21" ht="52.5" customHeight="1" x14ac:dyDescent="0.2">
      <c r="A44" s="73"/>
      <c r="B44" s="157" t="s">
        <v>240</v>
      </c>
      <c r="C44" s="158"/>
      <c r="D44" s="158"/>
      <c r="E44" s="158"/>
      <c r="F44" s="158"/>
      <c r="G44" s="158"/>
      <c r="H44" s="158"/>
      <c r="I44" s="158"/>
      <c r="J44" s="158"/>
      <c r="K44" s="159"/>
    </row>
    <row r="45" spans="1:21" ht="12.75" x14ac:dyDescent="0.2">
      <c r="A45" s="134" t="s">
        <v>187</v>
      </c>
      <c r="B45" s="134"/>
      <c r="C45" s="134"/>
      <c r="D45" s="134"/>
      <c r="E45" s="134"/>
      <c r="F45" s="134"/>
      <c r="G45" s="134"/>
      <c r="H45" s="134"/>
      <c r="I45" s="134"/>
      <c r="J45" s="134"/>
      <c r="K45" s="134"/>
      <c r="Q45" s="8" t="s">
        <v>27</v>
      </c>
      <c r="U45" s="8" t="s">
        <v>32</v>
      </c>
    </row>
    <row r="46" spans="1:21" ht="12.75" x14ac:dyDescent="0.2">
      <c r="A46" s="72"/>
      <c r="B46" s="168" t="s">
        <v>194</v>
      </c>
      <c r="C46" s="169"/>
      <c r="D46" s="169"/>
      <c r="E46" s="169"/>
      <c r="F46" s="169"/>
      <c r="G46" s="169"/>
      <c r="H46" s="169"/>
      <c r="I46" s="169"/>
      <c r="J46" s="169"/>
      <c r="K46" s="170"/>
    </row>
    <row r="47" spans="1:21" ht="25.5" customHeight="1" x14ac:dyDescent="0.2">
      <c r="A47" s="73"/>
      <c r="B47" s="160" t="s">
        <v>83</v>
      </c>
      <c r="C47" s="160"/>
      <c r="D47" s="160"/>
      <c r="E47" s="195">
        <f>Personnel!F4</f>
        <v>9</v>
      </c>
      <c r="F47" s="198"/>
      <c r="G47" s="160" t="s">
        <v>158</v>
      </c>
      <c r="H47" s="160"/>
      <c r="I47" s="160"/>
      <c r="J47" s="215">
        <f>Personnel!F6</f>
        <v>0</v>
      </c>
      <c r="K47" s="216"/>
    </row>
    <row r="48" spans="1:21" ht="23.25" customHeight="1" x14ac:dyDescent="0.2">
      <c r="A48" s="73"/>
      <c r="B48" s="172" t="s">
        <v>82</v>
      </c>
      <c r="C48" s="172"/>
      <c r="D48" s="172"/>
      <c r="E48" s="173">
        <f>Personnel!E3</f>
        <v>5684</v>
      </c>
      <c r="F48" s="174"/>
      <c r="G48" s="108" t="s">
        <v>159</v>
      </c>
      <c r="H48" s="185"/>
      <c r="I48" s="186"/>
      <c r="J48" s="162">
        <f>Personnel!L3</f>
        <v>79576</v>
      </c>
      <c r="K48" s="163"/>
    </row>
    <row r="49" spans="1:21" ht="23.25" customHeight="1" x14ac:dyDescent="0.2">
      <c r="A49" s="73"/>
      <c r="B49" s="229" t="s">
        <v>151</v>
      </c>
      <c r="C49" s="230"/>
      <c r="D49" s="230"/>
      <c r="E49" s="230"/>
      <c r="F49" s="230"/>
      <c r="G49" s="230"/>
      <c r="H49" s="230"/>
      <c r="I49" s="230"/>
      <c r="J49" s="230"/>
      <c r="K49" s="231"/>
    </row>
    <row r="50" spans="1:21" s="80" customFormat="1" ht="180" customHeight="1" x14ac:dyDescent="0.2">
      <c r="B50" s="226" t="s">
        <v>244</v>
      </c>
      <c r="C50" s="227"/>
      <c r="D50" s="227"/>
      <c r="E50" s="227"/>
      <c r="F50" s="227"/>
      <c r="G50" s="227"/>
      <c r="H50" s="227"/>
      <c r="I50" s="227"/>
      <c r="J50" s="227"/>
      <c r="K50" s="228"/>
    </row>
    <row r="51" spans="1:21" ht="23.25" customHeight="1" x14ac:dyDescent="0.2">
      <c r="A51" s="73"/>
      <c r="B51" s="141" t="s">
        <v>160</v>
      </c>
      <c r="C51" s="153"/>
      <c r="D51" s="153"/>
      <c r="E51" s="153"/>
      <c r="F51" s="153"/>
      <c r="G51" s="153"/>
      <c r="H51" s="153"/>
      <c r="I51" s="153"/>
      <c r="J51" s="153"/>
      <c r="K51" s="154"/>
    </row>
    <row r="52" spans="1:21" ht="39.75" customHeight="1" x14ac:dyDescent="0.2">
      <c r="A52" s="73"/>
      <c r="B52" s="144" t="s">
        <v>245</v>
      </c>
      <c r="C52" s="145"/>
      <c r="D52" s="145"/>
      <c r="E52" s="145"/>
      <c r="F52" s="145"/>
      <c r="G52" s="145"/>
      <c r="H52" s="145"/>
      <c r="I52" s="145"/>
      <c r="J52" s="145"/>
      <c r="K52" s="146"/>
    </row>
    <row r="53" spans="1:21" ht="23.25" customHeight="1" x14ac:dyDescent="0.2">
      <c r="A53" s="73"/>
      <c r="B53" s="141" t="s">
        <v>96</v>
      </c>
      <c r="C53" s="153"/>
      <c r="D53" s="153"/>
      <c r="E53" s="153"/>
      <c r="F53" s="153"/>
      <c r="G53" s="153"/>
      <c r="H53" s="153"/>
      <c r="I53" s="153"/>
      <c r="J53" s="153"/>
      <c r="K53" s="154"/>
    </row>
    <row r="54" spans="1:21" ht="54" customHeight="1" x14ac:dyDescent="0.2">
      <c r="A54" s="73"/>
      <c r="B54" s="144" t="s">
        <v>246</v>
      </c>
      <c r="C54" s="145"/>
      <c r="D54" s="145"/>
      <c r="E54" s="145"/>
      <c r="F54" s="145"/>
      <c r="G54" s="145"/>
      <c r="H54" s="145"/>
      <c r="I54" s="145"/>
      <c r="J54" s="145"/>
      <c r="K54" s="146"/>
    </row>
    <row r="55" spans="1:21" ht="12.75" x14ac:dyDescent="0.2">
      <c r="A55" s="134" t="s">
        <v>188</v>
      </c>
      <c r="B55" s="134"/>
      <c r="C55" s="134"/>
      <c r="D55" s="134"/>
      <c r="E55" s="134"/>
      <c r="F55" s="134"/>
      <c r="G55" s="134"/>
      <c r="H55" s="134"/>
      <c r="I55" s="134"/>
      <c r="J55" s="134"/>
      <c r="K55" s="134"/>
      <c r="Q55" s="8" t="s">
        <v>27</v>
      </c>
      <c r="U55" s="8" t="s">
        <v>32</v>
      </c>
    </row>
    <row r="56" spans="1:21" ht="12.75" x14ac:dyDescent="0.2">
      <c r="A56" s="72"/>
      <c r="B56" s="168" t="s">
        <v>193</v>
      </c>
      <c r="C56" s="169"/>
      <c r="D56" s="169"/>
      <c r="E56" s="169"/>
      <c r="F56" s="169"/>
      <c r="G56" s="169"/>
      <c r="H56" s="169"/>
      <c r="I56" s="169"/>
      <c r="J56" s="169"/>
      <c r="K56" s="170"/>
    </row>
    <row r="57" spans="1:21" ht="25.5" customHeight="1" x14ac:dyDescent="0.2">
      <c r="A57" s="73"/>
      <c r="B57" s="160" t="s">
        <v>77</v>
      </c>
      <c r="C57" s="160"/>
      <c r="D57" s="160"/>
      <c r="E57" s="195">
        <f>Equipment!I7</f>
        <v>0</v>
      </c>
      <c r="F57" s="198"/>
      <c r="G57" s="160" t="s">
        <v>76</v>
      </c>
      <c r="H57" s="160"/>
      <c r="I57" s="160"/>
      <c r="J57" s="195">
        <f>Equipment!P7</f>
        <v>0</v>
      </c>
      <c r="K57" s="198"/>
    </row>
    <row r="58" spans="1:21" ht="23.25" customHeight="1" x14ac:dyDescent="0.2">
      <c r="A58" s="73"/>
      <c r="B58" s="172" t="s">
        <v>78</v>
      </c>
      <c r="C58" s="172"/>
      <c r="D58" s="172"/>
      <c r="E58" s="162">
        <f>Equipment!G5</f>
        <v>300</v>
      </c>
      <c r="F58" s="163"/>
      <c r="G58" s="160" t="s">
        <v>79</v>
      </c>
      <c r="H58" s="161"/>
      <c r="I58" s="161"/>
      <c r="J58" s="162">
        <f>Equipment!P5</f>
        <v>0</v>
      </c>
      <c r="K58" s="163"/>
    </row>
    <row r="59" spans="1:21" ht="17.25" customHeight="1" x14ac:dyDescent="0.2">
      <c r="A59" s="73"/>
      <c r="B59" s="141" t="s">
        <v>161</v>
      </c>
      <c r="C59" s="142"/>
      <c r="D59" s="142"/>
      <c r="E59" s="142"/>
      <c r="F59" s="142"/>
      <c r="G59" s="142"/>
      <c r="H59" s="142"/>
      <c r="I59" s="142"/>
      <c r="J59" s="142"/>
      <c r="K59" s="143"/>
    </row>
    <row r="60" spans="1:21" ht="23.25" customHeight="1" x14ac:dyDescent="0.2">
      <c r="A60" s="73"/>
      <c r="B60" s="144" t="s">
        <v>235</v>
      </c>
      <c r="C60" s="145"/>
      <c r="D60" s="145"/>
      <c r="E60" s="145"/>
      <c r="F60" s="145"/>
      <c r="G60" s="145"/>
      <c r="H60" s="145"/>
      <c r="I60" s="145"/>
      <c r="J60" s="145"/>
      <c r="K60" s="146"/>
    </row>
    <row r="61" spans="1:21" ht="17.25" customHeight="1" x14ac:dyDescent="0.2">
      <c r="A61" s="73"/>
      <c r="B61" s="141" t="s">
        <v>99</v>
      </c>
      <c r="C61" s="142"/>
      <c r="D61" s="142"/>
      <c r="E61" s="142"/>
      <c r="F61" s="142"/>
      <c r="G61" s="142"/>
      <c r="H61" s="142"/>
      <c r="I61" s="142"/>
      <c r="J61" s="142"/>
      <c r="K61" s="143"/>
    </row>
    <row r="62" spans="1:21" ht="21" customHeight="1" x14ac:dyDescent="0.2">
      <c r="A62" s="73"/>
      <c r="B62" s="144" t="s">
        <v>223</v>
      </c>
      <c r="C62" s="145"/>
      <c r="D62" s="145"/>
      <c r="E62" s="145"/>
      <c r="F62" s="145"/>
      <c r="G62" s="145"/>
      <c r="H62" s="145"/>
      <c r="I62" s="145"/>
      <c r="J62" s="145"/>
      <c r="K62" s="146"/>
    </row>
    <row r="63" spans="1:21" ht="17.25" customHeight="1" x14ac:dyDescent="0.2">
      <c r="A63" s="73"/>
      <c r="B63" s="141" t="s">
        <v>147</v>
      </c>
      <c r="C63" s="142"/>
      <c r="D63" s="142"/>
      <c r="E63" s="142"/>
      <c r="F63" s="142"/>
      <c r="G63" s="142"/>
      <c r="H63" s="142"/>
      <c r="I63" s="142"/>
      <c r="J63" s="142"/>
      <c r="K63" s="143"/>
    </row>
    <row r="64" spans="1:21" ht="22.5" customHeight="1" x14ac:dyDescent="0.2">
      <c r="A64" s="73"/>
      <c r="B64" s="144" t="s">
        <v>233</v>
      </c>
      <c r="C64" s="145"/>
      <c r="D64" s="145"/>
      <c r="E64" s="145"/>
      <c r="F64" s="145"/>
      <c r="G64" s="145"/>
      <c r="H64" s="145"/>
      <c r="I64" s="145"/>
      <c r="J64" s="145"/>
      <c r="K64" s="146"/>
    </row>
    <row r="65" spans="1:21" ht="12.75" x14ac:dyDescent="0.2">
      <c r="A65" s="134" t="s">
        <v>189</v>
      </c>
      <c r="B65" s="134"/>
      <c r="C65" s="134"/>
      <c r="D65" s="134"/>
      <c r="E65" s="134"/>
      <c r="F65" s="134"/>
      <c r="G65" s="134"/>
      <c r="H65" s="134"/>
      <c r="I65" s="134"/>
      <c r="J65" s="134"/>
      <c r="K65" s="134"/>
      <c r="Q65" s="8" t="s">
        <v>27</v>
      </c>
      <c r="U65" s="8" t="s">
        <v>32</v>
      </c>
    </row>
    <row r="66" spans="1:21" ht="12.75" x14ac:dyDescent="0.2">
      <c r="A66" s="72"/>
      <c r="B66" s="168" t="s">
        <v>196</v>
      </c>
      <c r="C66" s="169"/>
      <c r="D66" s="169"/>
      <c r="E66" s="169"/>
      <c r="F66" s="169"/>
      <c r="G66" s="169"/>
      <c r="H66" s="169"/>
      <c r="I66" s="169"/>
      <c r="J66" s="169"/>
      <c r="K66" s="170"/>
    </row>
    <row r="67" spans="1:21" ht="25.5" customHeight="1" x14ac:dyDescent="0.2">
      <c r="A67" s="73"/>
      <c r="B67" s="160" t="s">
        <v>91</v>
      </c>
      <c r="C67" s="160"/>
      <c r="D67" s="160"/>
      <c r="E67" s="195">
        <f>Commodities!E5</f>
        <v>7</v>
      </c>
      <c r="F67" s="198"/>
      <c r="G67" s="108" t="s">
        <v>162</v>
      </c>
      <c r="H67" s="109"/>
      <c r="I67" s="110"/>
      <c r="J67" s="199">
        <f>Commodities!J5</f>
        <v>474</v>
      </c>
      <c r="K67" s="198"/>
    </row>
    <row r="68" spans="1:21" ht="12.75" x14ac:dyDescent="0.2">
      <c r="A68" s="134" t="s">
        <v>190</v>
      </c>
      <c r="B68" s="134"/>
      <c r="C68" s="134"/>
      <c r="D68" s="134"/>
      <c r="E68" s="134"/>
      <c r="F68" s="134"/>
      <c r="G68" s="134"/>
      <c r="H68" s="134"/>
      <c r="I68" s="134"/>
      <c r="J68" s="134"/>
      <c r="K68" s="134"/>
      <c r="Q68" s="8" t="s">
        <v>27</v>
      </c>
      <c r="U68" s="8" t="s">
        <v>32</v>
      </c>
    </row>
    <row r="69" spans="1:21" ht="12.75" x14ac:dyDescent="0.2">
      <c r="A69" s="72"/>
      <c r="B69" s="168" t="s">
        <v>197</v>
      </c>
      <c r="C69" s="169"/>
      <c r="D69" s="169"/>
      <c r="E69" s="169"/>
      <c r="F69" s="169"/>
      <c r="G69" s="193"/>
      <c r="H69" s="193"/>
      <c r="I69" s="193"/>
      <c r="J69" s="193"/>
      <c r="K69" s="194"/>
    </row>
    <row r="70" spans="1:21" ht="25.5" customHeight="1" x14ac:dyDescent="0.2">
      <c r="A70" s="73"/>
      <c r="B70" s="160" t="s">
        <v>92</v>
      </c>
      <c r="C70" s="160"/>
      <c r="D70" s="160"/>
      <c r="E70" s="195">
        <f>Other!D5</f>
        <v>4</v>
      </c>
      <c r="F70" s="196"/>
      <c r="G70" s="164"/>
      <c r="H70" s="197"/>
      <c r="I70" s="197"/>
      <c r="J70" s="196"/>
      <c r="K70" s="198"/>
    </row>
    <row r="71" spans="1:21" ht="23.25" customHeight="1" x14ac:dyDescent="0.2">
      <c r="A71" s="73"/>
      <c r="B71" s="172" t="s">
        <v>93</v>
      </c>
      <c r="C71" s="172"/>
      <c r="D71" s="172"/>
      <c r="E71" s="162">
        <f>Other!H5</f>
        <v>0</v>
      </c>
      <c r="F71" s="163"/>
      <c r="G71" s="191" t="s">
        <v>94</v>
      </c>
      <c r="H71" s="192"/>
      <c r="I71" s="192"/>
      <c r="J71" s="162">
        <f>Other!P5</f>
        <v>0</v>
      </c>
      <c r="K71" s="163"/>
    </row>
    <row r="72" spans="1:21" ht="4.5" customHeight="1" x14ac:dyDescent="0.2">
      <c r="A72" s="73"/>
      <c r="B72" s="73"/>
      <c r="C72" s="73"/>
      <c r="D72" s="73"/>
      <c r="E72" s="73"/>
      <c r="F72" s="73"/>
      <c r="G72" s="73"/>
      <c r="H72" s="73"/>
      <c r="I72" s="73"/>
      <c r="J72" s="73"/>
      <c r="K72" s="73"/>
    </row>
    <row r="73" spans="1:21" ht="27" customHeight="1" x14ac:dyDescent="0.2">
      <c r="A73" s="122" t="s">
        <v>191</v>
      </c>
      <c r="B73" s="123"/>
      <c r="C73" s="123"/>
      <c r="D73" s="123"/>
      <c r="E73" s="123"/>
      <c r="F73" s="123"/>
      <c r="G73" s="123"/>
      <c r="H73" s="123"/>
      <c r="I73" s="123"/>
      <c r="J73" s="123"/>
      <c r="K73" s="124"/>
    </row>
    <row r="74" spans="1:21" ht="12.75" customHeight="1" x14ac:dyDescent="0.2">
      <c r="A74" s="77"/>
      <c r="B74" s="125"/>
      <c r="C74" s="125"/>
      <c r="D74" s="126" t="s">
        <v>37</v>
      </c>
      <c r="E74" s="126"/>
      <c r="F74" s="127" t="s">
        <v>85</v>
      </c>
      <c r="G74" s="127"/>
      <c r="H74" s="127" t="s">
        <v>84</v>
      </c>
      <c r="I74" s="127"/>
      <c r="J74" s="127" t="s">
        <v>86</v>
      </c>
      <c r="K74" s="127"/>
    </row>
    <row r="75" spans="1:21" ht="18.75" customHeight="1" x14ac:dyDescent="0.2">
      <c r="A75" s="77"/>
      <c r="B75" s="128"/>
      <c r="C75" s="125"/>
      <c r="D75" s="129">
        <f>Personnel!E3</f>
        <v>5684</v>
      </c>
      <c r="E75" s="130"/>
      <c r="F75" s="129">
        <f>SUM(Equipment!O12:O61)</f>
        <v>0</v>
      </c>
      <c r="G75" s="131"/>
      <c r="H75" s="132">
        <f>SUM(Commodities!K10:K79)</f>
        <v>474</v>
      </c>
      <c r="I75" s="131"/>
      <c r="J75" s="132">
        <f>SUM(Other!O10:O59)</f>
        <v>0</v>
      </c>
      <c r="K75" s="132"/>
    </row>
    <row r="76" spans="1:21" ht="40.5" customHeight="1" x14ac:dyDescent="0.2">
      <c r="A76" s="73"/>
      <c r="B76" s="108" t="s">
        <v>177</v>
      </c>
      <c r="C76" s="109"/>
      <c r="D76" s="109"/>
      <c r="E76" s="110"/>
      <c r="F76" s="111">
        <f>SUM(D75:K75)</f>
        <v>6158</v>
      </c>
      <c r="G76" s="112"/>
      <c r="H76" s="112"/>
      <c r="I76" s="112"/>
      <c r="J76" s="112"/>
      <c r="K76" s="113"/>
    </row>
    <row r="77" spans="1:21" ht="18.75" customHeight="1" x14ac:dyDescent="0.2">
      <c r="A77" s="73"/>
      <c r="B77" s="118" t="s">
        <v>122</v>
      </c>
      <c r="C77" s="118"/>
      <c r="D77" s="118"/>
      <c r="E77" s="118"/>
      <c r="F77" s="118"/>
      <c r="G77" s="119"/>
      <c r="H77" s="120"/>
      <c r="I77" s="120"/>
      <c r="J77" s="120"/>
      <c r="K77" s="121"/>
    </row>
    <row r="78" spans="1:21" ht="25.5" customHeight="1" x14ac:dyDescent="0.2">
      <c r="A78" s="73"/>
      <c r="B78" s="108" t="s">
        <v>204</v>
      </c>
      <c r="C78" s="109"/>
      <c r="D78" s="109"/>
      <c r="E78" s="110"/>
      <c r="F78" s="115" t="e">
        <f>(Travel!J8+Travel!J11+Travel!J14+Travel!J17+Travel!J20+Travel!J54+Travel!J57)/G77</f>
        <v>#DIV/0!</v>
      </c>
      <c r="G78" s="116"/>
      <c r="H78" s="116"/>
      <c r="I78" s="116"/>
      <c r="J78" s="116"/>
      <c r="K78" s="117"/>
    </row>
    <row r="79" spans="1:21" ht="25.5" customHeight="1" x14ac:dyDescent="0.2">
      <c r="A79" s="73"/>
      <c r="B79" s="108" t="s">
        <v>205</v>
      </c>
      <c r="C79" s="109"/>
      <c r="D79" s="109"/>
      <c r="E79" s="110"/>
      <c r="F79" s="133" t="e">
        <f>Equipment!G5/G77</f>
        <v>#DIV/0!</v>
      </c>
      <c r="G79" s="116"/>
      <c r="H79" s="116"/>
      <c r="I79" s="116"/>
      <c r="J79" s="116"/>
      <c r="K79" s="117"/>
    </row>
    <row r="80" spans="1:21" ht="25.5" customHeight="1" x14ac:dyDescent="0.2">
      <c r="A80" s="73"/>
      <c r="B80" s="108" t="s">
        <v>206</v>
      </c>
      <c r="C80" s="109"/>
      <c r="D80" s="109"/>
      <c r="E80" s="110"/>
      <c r="F80" s="115" t="e">
        <f>Other!H5/G77</f>
        <v>#DIV/0!</v>
      </c>
      <c r="G80" s="116"/>
      <c r="H80" s="116"/>
      <c r="I80" s="116"/>
      <c r="J80" s="116"/>
      <c r="K80" s="117"/>
    </row>
    <row r="81" spans="1:21" ht="34.5" customHeight="1" x14ac:dyDescent="0.2">
      <c r="A81" s="73"/>
      <c r="B81" s="108" t="s">
        <v>178</v>
      </c>
      <c r="C81" s="109"/>
      <c r="D81" s="109"/>
      <c r="E81" s="110"/>
      <c r="F81" s="114" t="e">
        <f>F80/G77+F76</f>
        <v>#DIV/0!</v>
      </c>
      <c r="G81" s="114"/>
      <c r="H81" s="114"/>
      <c r="I81" s="114"/>
      <c r="J81" s="114"/>
      <c r="K81" s="114"/>
    </row>
    <row r="82" spans="1:21" ht="12.75" customHeight="1" x14ac:dyDescent="0.2">
      <c r="A82" s="73"/>
      <c r="B82" s="78"/>
      <c r="C82" s="78"/>
      <c r="D82" s="78"/>
      <c r="E82" s="78"/>
      <c r="F82" s="79"/>
      <c r="G82" s="79"/>
      <c r="H82" s="79"/>
      <c r="I82" s="79"/>
      <c r="J82" s="79"/>
      <c r="K82" s="79"/>
    </row>
    <row r="83" spans="1:21" ht="12.75" x14ac:dyDescent="0.2">
      <c r="A83" s="134" t="s">
        <v>192</v>
      </c>
      <c r="B83" s="134"/>
      <c r="C83" s="134"/>
      <c r="D83" s="134"/>
      <c r="E83" s="134"/>
      <c r="F83" s="134"/>
      <c r="G83" s="134"/>
      <c r="H83" s="134"/>
      <c r="I83" s="134"/>
      <c r="J83" s="134"/>
      <c r="K83" s="134"/>
      <c r="Q83" s="8" t="s">
        <v>27</v>
      </c>
      <c r="U83" s="8" t="s">
        <v>32</v>
      </c>
    </row>
    <row r="84" spans="1:21" x14ac:dyDescent="0.2">
      <c r="A84" s="73"/>
      <c r="B84" s="126" t="s">
        <v>119</v>
      </c>
      <c r="C84" s="126"/>
      <c r="D84" s="126" t="s">
        <v>37</v>
      </c>
      <c r="E84" s="126"/>
      <c r="F84" s="126" t="s">
        <v>85</v>
      </c>
      <c r="G84" s="126"/>
      <c r="H84" s="126" t="s">
        <v>84</v>
      </c>
      <c r="I84" s="126"/>
      <c r="J84" s="126" t="s">
        <v>86</v>
      </c>
      <c r="K84" s="126"/>
    </row>
    <row r="85" spans="1:21" ht="16.5" customHeight="1" x14ac:dyDescent="0.2">
      <c r="A85" s="73"/>
      <c r="B85" s="132">
        <f>Travel!F3</f>
        <v>15120</v>
      </c>
      <c r="C85" s="131"/>
      <c r="D85" s="132">
        <f>Personnel!L3</f>
        <v>79576</v>
      </c>
      <c r="E85" s="131"/>
      <c r="F85" s="132">
        <f>Equipment!G5+Equipment!P5</f>
        <v>300</v>
      </c>
      <c r="G85" s="131"/>
      <c r="H85" s="132">
        <f>Commodities!J5</f>
        <v>474</v>
      </c>
      <c r="I85" s="131"/>
      <c r="J85" s="132">
        <f>Other!H5+Other!P5</f>
        <v>0</v>
      </c>
      <c r="K85" s="131"/>
    </row>
    <row r="86" spans="1:21" ht="20.25" customHeight="1" x14ac:dyDescent="0.2">
      <c r="A86" s="73"/>
      <c r="B86" s="178" t="s">
        <v>123</v>
      </c>
      <c r="C86" s="178"/>
      <c r="D86" s="178"/>
      <c r="E86" s="178"/>
      <c r="F86" s="175">
        <f>B85+D85+F85+H85+J85</f>
        <v>95470</v>
      </c>
      <c r="G86" s="176"/>
      <c r="H86" s="176"/>
      <c r="I86" s="176"/>
      <c r="J86" s="176"/>
      <c r="K86" s="177"/>
    </row>
  </sheetData>
  <sortState ref="AN11:AN17">
    <sortCondition ref="AN11"/>
  </sortState>
  <mergeCells count="161">
    <mergeCell ref="A1:K1"/>
    <mergeCell ref="B50:K50"/>
    <mergeCell ref="B49:K49"/>
    <mergeCell ref="A2:E2"/>
    <mergeCell ref="A5:K5"/>
    <mergeCell ref="B23:K23"/>
    <mergeCell ref="A20:K20"/>
    <mergeCell ref="B21:K21"/>
    <mergeCell ref="A10:A15"/>
    <mergeCell ref="I14:K14"/>
    <mergeCell ref="I13:K13"/>
    <mergeCell ref="E14:G14"/>
    <mergeCell ref="E15:G15"/>
    <mergeCell ref="B13:C15"/>
    <mergeCell ref="B17:C17"/>
    <mergeCell ref="E13:G13"/>
    <mergeCell ref="D17:E17"/>
    <mergeCell ref="G17:H17"/>
    <mergeCell ref="J17:K17"/>
    <mergeCell ref="A16:K16"/>
    <mergeCell ref="I15:K15"/>
    <mergeCell ref="D26:G26"/>
    <mergeCell ref="A8:K8"/>
    <mergeCell ref="A24:K24"/>
    <mergeCell ref="A26:C26"/>
    <mergeCell ref="E10:K10"/>
    <mergeCell ref="E11:K11"/>
    <mergeCell ref="B10:C12"/>
    <mergeCell ref="B9:D9"/>
    <mergeCell ref="E9:K9"/>
    <mergeCell ref="B47:D47"/>
    <mergeCell ref="E47:F47"/>
    <mergeCell ref="G47:I47"/>
    <mergeCell ref="B28:K28"/>
    <mergeCell ref="A29:K29"/>
    <mergeCell ref="B30:K30"/>
    <mergeCell ref="A33:K33"/>
    <mergeCell ref="J47:K47"/>
    <mergeCell ref="H26:K26"/>
    <mergeCell ref="A27:K27"/>
    <mergeCell ref="B25:K25"/>
    <mergeCell ref="B18:C18"/>
    <mergeCell ref="D18:K18"/>
    <mergeCell ref="B19:C19"/>
    <mergeCell ref="D19:K19"/>
    <mergeCell ref="A22:K22"/>
    <mergeCell ref="E12:G12"/>
    <mergeCell ref="I12:K12"/>
    <mergeCell ref="G48:I48"/>
    <mergeCell ref="J48:K48"/>
    <mergeCell ref="B39:D39"/>
    <mergeCell ref="E39:F39"/>
    <mergeCell ref="G39:I39"/>
    <mergeCell ref="J39:K39"/>
    <mergeCell ref="B40:D40"/>
    <mergeCell ref="E40:F40"/>
    <mergeCell ref="A36:K36"/>
    <mergeCell ref="B37:K37"/>
    <mergeCell ref="B38:D38"/>
    <mergeCell ref="E70:F70"/>
    <mergeCell ref="G70:I70"/>
    <mergeCell ref="J70:K70"/>
    <mergeCell ref="B56:K56"/>
    <mergeCell ref="A65:K65"/>
    <mergeCell ref="B66:K66"/>
    <mergeCell ref="B67:D67"/>
    <mergeCell ref="E67:F67"/>
    <mergeCell ref="G67:I67"/>
    <mergeCell ref="J67:K67"/>
    <mergeCell ref="B57:D57"/>
    <mergeCell ref="G57:I57"/>
    <mergeCell ref="E57:F57"/>
    <mergeCell ref="J57:K57"/>
    <mergeCell ref="B58:D58"/>
    <mergeCell ref="G58:I58"/>
    <mergeCell ref="J58:K58"/>
    <mergeCell ref="E58:F58"/>
    <mergeCell ref="F86:K86"/>
    <mergeCell ref="B86:E86"/>
    <mergeCell ref="A3:E3"/>
    <mergeCell ref="A6:K6"/>
    <mergeCell ref="A4:K4"/>
    <mergeCell ref="E38:F38"/>
    <mergeCell ref="G38:I38"/>
    <mergeCell ref="J38:K38"/>
    <mergeCell ref="G40:I40"/>
    <mergeCell ref="J40:K40"/>
    <mergeCell ref="B41:D41"/>
    <mergeCell ref="E41:F41"/>
    <mergeCell ref="G41:I41"/>
    <mergeCell ref="J41:K41"/>
    <mergeCell ref="A55:K55"/>
    <mergeCell ref="B71:D71"/>
    <mergeCell ref="E71:F71"/>
    <mergeCell ref="G71:I71"/>
    <mergeCell ref="J71:K71"/>
    <mergeCell ref="A68:K68"/>
    <mergeCell ref="B69:K69"/>
    <mergeCell ref="B60:K60"/>
    <mergeCell ref="B61:K61"/>
    <mergeCell ref="B70:D70"/>
    <mergeCell ref="F2:K2"/>
    <mergeCell ref="F3:K3"/>
    <mergeCell ref="B63:K63"/>
    <mergeCell ref="B64:K64"/>
    <mergeCell ref="A31:K31"/>
    <mergeCell ref="B32:K32"/>
    <mergeCell ref="A35:K35"/>
    <mergeCell ref="B59:K59"/>
    <mergeCell ref="B53:K53"/>
    <mergeCell ref="B54:K54"/>
    <mergeCell ref="B51:K51"/>
    <mergeCell ref="B52:K52"/>
    <mergeCell ref="B43:K43"/>
    <mergeCell ref="B44:K44"/>
    <mergeCell ref="B42:D42"/>
    <mergeCell ref="E42:F42"/>
    <mergeCell ref="G42:I42"/>
    <mergeCell ref="J42:K42"/>
    <mergeCell ref="B62:K62"/>
    <mergeCell ref="B46:K46"/>
    <mergeCell ref="C34:K34"/>
    <mergeCell ref="B48:D48"/>
    <mergeCell ref="E48:F48"/>
    <mergeCell ref="A45:K45"/>
    <mergeCell ref="F79:K79"/>
    <mergeCell ref="B84:C84"/>
    <mergeCell ref="D84:E84"/>
    <mergeCell ref="F84:G84"/>
    <mergeCell ref="H84:I84"/>
    <mergeCell ref="J84:K84"/>
    <mergeCell ref="B85:C85"/>
    <mergeCell ref="D85:E85"/>
    <mergeCell ref="F85:G85"/>
    <mergeCell ref="H85:I85"/>
    <mergeCell ref="J85:K85"/>
    <mergeCell ref="A83:K83"/>
    <mergeCell ref="A7:D7"/>
    <mergeCell ref="E7:K7"/>
    <mergeCell ref="B76:E76"/>
    <mergeCell ref="F76:K76"/>
    <mergeCell ref="B81:E81"/>
    <mergeCell ref="F81:K81"/>
    <mergeCell ref="B80:E80"/>
    <mergeCell ref="F80:K80"/>
    <mergeCell ref="B77:F77"/>
    <mergeCell ref="G77:K77"/>
    <mergeCell ref="A73:K73"/>
    <mergeCell ref="B74:C74"/>
    <mergeCell ref="D74:E74"/>
    <mergeCell ref="F74:G74"/>
    <mergeCell ref="H74:I74"/>
    <mergeCell ref="J74:K74"/>
    <mergeCell ref="B75:C75"/>
    <mergeCell ref="D75:E75"/>
    <mergeCell ref="F75:G75"/>
    <mergeCell ref="H75:I75"/>
    <mergeCell ref="J75:K75"/>
    <mergeCell ref="B78:E78"/>
    <mergeCell ref="F78:K78"/>
    <mergeCell ref="B79:E79"/>
  </mergeCells>
  <dataValidations count="4">
    <dataValidation type="list" allowBlank="1" showInputMessage="1" showErrorMessage="1" sqref="D17:E17">
      <formula1>$R$8:$R$19</formula1>
    </dataValidation>
    <dataValidation type="list" allowBlank="1" showInputMessage="1" showErrorMessage="1" sqref="J17:K17">
      <formula1>$AM$13:$AM$19</formula1>
    </dataValidation>
    <dataValidation type="list" allowBlank="1" showInputMessage="1" showErrorMessage="1" sqref="G17:H17">
      <formula1>$AN$13:$AN$20</formula1>
    </dataValidation>
    <dataValidation type="list" allowBlank="1" showInputMessage="1" showErrorMessage="1" sqref="D26:G26">
      <formula1>$Q$25:$Q$27</formula1>
    </dataValidation>
  </dataValidations>
  <pageMargins left="0.7" right="0.7" top="0.5" bottom="0.5" header="0.3" footer="0.3"/>
  <pageSetup fitToHeight="4" orientation="portrait" horizontalDpi="300" verticalDpi="300" r:id="rId1"/>
  <headerFooter>
    <oddHeader xml:space="preserve">&amp;L&amp;"Arial,Bold"Emergency Management Assistance Compact Mission Ready Package (MRP)&amp;C&amp;"Arial,Bold"&amp;11
</oddHeader>
    <oddFooter xml:space="preserve">&amp;L&amp;8Copyright © 2008-2009 NEMA&amp;C&amp;P&amp;R&amp;8Date of Last Update: &amp;D </oddFooter>
  </headerFooter>
  <rowBreaks count="3" manualBreakCount="3">
    <brk id="21" max="16383" man="1"/>
    <brk id="34" max="16383" man="1"/>
    <brk id="54" max="16383" man="1"/>
  </row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J65"/>
  <sheetViews>
    <sheetView topLeftCell="A34" zoomScale="85" zoomScaleNormal="85" workbookViewId="0">
      <selection activeCell="I38" sqref="I38"/>
    </sheetView>
  </sheetViews>
  <sheetFormatPr defaultColWidth="8.85546875" defaultRowHeight="25.5" customHeight="1" x14ac:dyDescent="0.2"/>
  <cols>
    <col min="1" max="1" width="8.85546875" style="7"/>
    <col min="2" max="2" width="7.7109375" style="7" customWidth="1"/>
    <col min="3" max="3" width="14.28515625" style="7" customWidth="1"/>
    <col min="4" max="4" width="13.7109375" style="7" customWidth="1"/>
    <col min="5" max="5" width="13.42578125" style="7" customWidth="1"/>
    <col min="6" max="6" width="6.28515625" style="7" customWidth="1"/>
    <col min="7" max="7" width="7.7109375" style="7" customWidth="1"/>
    <col min="8" max="8" width="6.140625" style="7" customWidth="1"/>
    <col min="9" max="9" width="11.7109375" style="7" customWidth="1"/>
    <col min="10" max="10" width="16.7109375" style="7" customWidth="1"/>
    <col min="11" max="16384" width="8.85546875" style="7"/>
  </cols>
  <sheetData>
    <row r="1" spans="1:10" ht="25.5" customHeight="1" x14ac:dyDescent="0.2">
      <c r="A1" s="310" t="s">
        <v>17</v>
      </c>
      <c r="B1" s="311"/>
      <c r="C1" s="311"/>
      <c r="D1" s="311"/>
      <c r="E1" s="312"/>
      <c r="F1" s="313">
        <f>MRP!F2</f>
        <v>0</v>
      </c>
      <c r="G1" s="314"/>
      <c r="H1" s="314"/>
      <c r="I1" s="314"/>
      <c r="J1" s="315"/>
    </row>
    <row r="2" spans="1:10" ht="21.75" customHeight="1" x14ac:dyDescent="0.2">
      <c r="A2" s="323" t="s">
        <v>207</v>
      </c>
      <c r="B2" s="324"/>
      <c r="C2" s="324"/>
      <c r="D2" s="324"/>
      <c r="E2" s="325"/>
      <c r="F2" s="320">
        <f>MRP!F3</f>
        <v>0</v>
      </c>
      <c r="G2" s="321"/>
      <c r="H2" s="321"/>
      <c r="I2" s="321"/>
      <c r="J2" s="322"/>
    </row>
    <row r="3" spans="1:10" ht="18.75" customHeight="1" x14ac:dyDescent="0.2">
      <c r="A3" s="318" t="s">
        <v>2</v>
      </c>
      <c r="B3" s="319"/>
      <c r="C3" s="319"/>
      <c r="D3" s="319"/>
      <c r="E3" s="319"/>
      <c r="F3" s="317">
        <f>J8+J11+J14+J17+J23+J51+J54+J20</f>
        <v>15120</v>
      </c>
      <c r="G3" s="317"/>
      <c r="H3" s="317"/>
      <c r="I3" s="317"/>
      <c r="J3" s="317"/>
    </row>
    <row r="4" spans="1:10" ht="4.5" customHeight="1" x14ac:dyDescent="0.2">
      <c r="A4" s="326"/>
      <c r="B4" s="326"/>
      <c r="C4" s="326"/>
      <c r="D4" s="326"/>
      <c r="E4" s="326"/>
      <c r="F4" s="326"/>
      <c r="G4" s="326"/>
      <c r="H4" s="326"/>
      <c r="I4" s="326"/>
      <c r="J4" s="326"/>
    </row>
    <row r="5" spans="1:10" ht="13.5" customHeight="1" x14ac:dyDescent="0.2">
      <c r="A5" s="345" t="s">
        <v>45</v>
      </c>
      <c r="B5" s="346"/>
      <c r="C5" s="346"/>
      <c r="D5" s="346"/>
      <c r="E5" s="346"/>
      <c r="F5" s="346"/>
      <c r="G5" s="346"/>
      <c r="H5" s="346"/>
      <c r="I5" s="346"/>
      <c r="J5" s="347"/>
    </row>
    <row r="6" spans="1:10" ht="13.5" customHeight="1" x14ac:dyDescent="0.2">
      <c r="A6" s="354" t="s">
        <v>0</v>
      </c>
      <c r="B6" s="355"/>
      <c r="C6" s="355"/>
      <c r="D6" s="355"/>
      <c r="E6" s="355"/>
      <c r="F6" s="355"/>
      <c r="G6" s="355"/>
      <c r="H6" s="355"/>
      <c r="I6" s="355"/>
      <c r="J6" s="356"/>
    </row>
    <row r="7" spans="1:10" ht="16.5" customHeight="1" x14ac:dyDescent="0.2">
      <c r="A7" s="329" t="s">
        <v>164</v>
      </c>
      <c r="B7" s="349"/>
      <c r="C7" s="330"/>
      <c r="D7" s="67" t="s">
        <v>176</v>
      </c>
      <c r="E7" s="333" t="s">
        <v>100</v>
      </c>
      <c r="F7" s="333"/>
      <c r="G7" s="333" t="s">
        <v>101</v>
      </c>
      <c r="H7" s="333"/>
      <c r="I7" s="52" t="s">
        <v>40</v>
      </c>
      <c r="J7" s="16" t="s">
        <v>41</v>
      </c>
    </row>
    <row r="8" spans="1:10" ht="33.75" customHeight="1" x14ac:dyDescent="0.2">
      <c r="A8" s="331"/>
      <c r="B8" s="350"/>
      <c r="C8" s="332"/>
      <c r="D8" s="92"/>
      <c r="E8" s="334"/>
      <c r="F8" s="334"/>
      <c r="G8" s="334"/>
      <c r="H8" s="334"/>
      <c r="I8" s="90">
        <v>0.56000000000000005</v>
      </c>
      <c r="J8" s="15">
        <f>(D8+E8+G8)*I8</f>
        <v>0</v>
      </c>
    </row>
    <row r="9" spans="1:10" ht="15.75" customHeight="1" x14ac:dyDescent="0.2">
      <c r="A9" s="201" t="s">
        <v>42</v>
      </c>
      <c r="B9" s="327"/>
      <c r="C9" s="327"/>
      <c r="D9" s="327"/>
      <c r="E9" s="327"/>
      <c r="F9" s="327"/>
      <c r="G9" s="327"/>
      <c r="H9" s="327"/>
      <c r="I9" s="327"/>
      <c r="J9" s="328"/>
    </row>
    <row r="10" spans="1:10" ht="25.5" customHeight="1" x14ac:dyDescent="0.2">
      <c r="A10" s="329" t="s">
        <v>165</v>
      </c>
      <c r="B10" s="330"/>
      <c r="C10" s="52" t="s">
        <v>43</v>
      </c>
      <c r="D10" s="53" t="s">
        <v>44</v>
      </c>
      <c r="E10" s="283" t="s">
        <v>166</v>
      </c>
      <c r="F10" s="284"/>
      <c r="G10" s="284"/>
      <c r="H10" s="284"/>
      <c r="I10" s="285"/>
      <c r="J10" s="16" t="s">
        <v>41</v>
      </c>
    </row>
    <row r="11" spans="1:10" ht="25.5" customHeight="1" x14ac:dyDescent="0.2">
      <c r="A11" s="331"/>
      <c r="B11" s="332"/>
      <c r="C11" s="93"/>
      <c r="D11" s="94"/>
      <c r="E11" s="253"/>
      <c r="F11" s="254"/>
      <c r="G11" s="254"/>
      <c r="H11" s="254"/>
      <c r="I11" s="255"/>
      <c r="J11" s="15">
        <f>SUM(C11:I11)</f>
        <v>0</v>
      </c>
    </row>
    <row r="12" spans="1:10" ht="14.25" customHeight="1" x14ac:dyDescent="0.2">
      <c r="A12" s="362" t="s">
        <v>1</v>
      </c>
      <c r="B12" s="363"/>
      <c r="C12" s="363"/>
      <c r="D12" s="363"/>
      <c r="E12" s="363"/>
      <c r="F12" s="363"/>
      <c r="G12" s="363"/>
      <c r="H12" s="363"/>
      <c r="I12" s="363"/>
      <c r="J12" s="364"/>
    </row>
    <row r="13" spans="1:10" ht="25.5" customHeight="1" x14ac:dyDescent="0.2">
      <c r="A13" s="329" t="s">
        <v>59</v>
      </c>
      <c r="B13" s="365"/>
      <c r="C13" s="365"/>
      <c r="D13" s="366"/>
      <c r="E13" s="283" t="s">
        <v>222</v>
      </c>
      <c r="F13" s="284"/>
      <c r="G13" s="284"/>
      <c r="H13" s="284"/>
      <c r="I13" s="285"/>
      <c r="J13" s="16" t="s">
        <v>41</v>
      </c>
    </row>
    <row r="14" spans="1:10" ht="25.5" customHeight="1" x14ac:dyDescent="0.2">
      <c r="A14" s="367"/>
      <c r="B14" s="368"/>
      <c r="C14" s="368"/>
      <c r="D14" s="369"/>
      <c r="E14" s="253"/>
      <c r="F14" s="254"/>
      <c r="G14" s="254"/>
      <c r="H14" s="254"/>
      <c r="I14" s="255"/>
      <c r="J14" s="15">
        <f>E14</f>
        <v>0</v>
      </c>
    </row>
    <row r="15" spans="1:10" ht="18" customHeight="1" x14ac:dyDescent="0.2">
      <c r="A15" s="335" t="s">
        <v>39</v>
      </c>
      <c r="B15" s="299"/>
      <c r="C15" s="299"/>
      <c r="D15" s="299"/>
      <c r="E15" s="299"/>
      <c r="F15" s="299"/>
      <c r="G15" s="299"/>
      <c r="H15" s="299"/>
      <c r="I15" s="299"/>
      <c r="J15" s="300"/>
    </row>
    <row r="16" spans="1:10" ht="25.5" customHeight="1" x14ac:dyDescent="0.2">
      <c r="A16" s="256" t="s">
        <v>167</v>
      </c>
      <c r="B16" s="357"/>
      <c r="C16" s="358"/>
      <c r="D16" s="283" t="s">
        <v>168</v>
      </c>
      <c r="E16" s="285"/>
      <c r="F16" s="280" t="s">
        <v>169</v>
      </c>
      <c r="G16" s="281"/>
      <c r="H16" s="281"/>
      <c r="I16" s="282"/>
      <c r="J16" s="16" t="s">
        <v>41</v>
      </c>
    </row>
    <row r="17" spans="1:10" ht="25.5" customHeight="1" x14ac:dyDescent="0.2">
      <c r="A17" s="359"/>
      <c r="B17" s="360"/>
      <c r="C17" s="361"/>
      <c r="D17" s="286"/>
      <c r="E17" s="288"/>
      <c r="F17" s="286"/>
      <c r="G17" s="287"/>
      <c r="H17" s="287"/>
      <c r="I17" s="288"/>
      <c r="J17" s="15">
        <f>SUM(D17:I17)</f>
        <v>0</v>
      </c>
    </row>
    <row r="18" spans="1:10" ht="16.5" customHeight="1" x14ac:dyDescent="0.2">
      <c r="A18" s="296" t="s">
        <v>19</v>
      </c>
      <c r="B18" s="296"/>
      <c r="C18" s="296"/>
      <c r="D18" s="296"/>
      <c r="E18" s="296"/>
      <c r="F18" s="296"/>
      <c r="G18" s="296"/>
      <c r="H18" s="296"/>
      <c r="I18" s="296"/>
      <c r="J18" s="296"/>
    </row>
    <row r="19" spans="1:10" s="8" customFormat="1" ht="25.5" customHeight="1" x14ac:dyDescent="0.2">
      <c r="A19" s="249"/>
      <c r="B19" s="289" t="s">
        <v>106</v>
      </c>
      <c r="C19" s="290"/>
      <c r="D19" s="283" t="s">
        <v>105</v>
      </c>
      <c r="E19" s="284"/>
      <c r="F19" s="284"/>
      <c r="G19" s="284"/>
      <c r="H19" s="284"/>
      <c r="I19" s="285"/>
      <c r="J19" s="17" t="s">
        <v>107</v>
      </c>
    </row>
    <row r="20" spans="1:10" s="8" customFormat="1" ht="22.5" customHeight="1" x14ac:dyDescent="0.2">
      <c r="A20" s="249"/>
      <c r="B20" s="278"/>
      <c r="C20" s="279"/>
      <c r="D20" s="253"/>
      <c r="E20" s="254"/>
      <c r="F20" s="254"/>
      <c r="G20" s="254"/>
      <c r="H20" s="254"/>
      <c r="I20" s="255"/>
      <c r="J20" s="18">
        <f>D20</f>
        <v>0</v>
      </c>
    </row>
    <row r="21" spans="1:10" s="8" customFormat="1" ht="1.5" customHeight="1" x14ac:dyDescent="0.2">
      <c r="A21" s="351"/>
      <c r="B21" s="352"/>
      <c r="C21" s="352"/>
      <c r="D21" s="352"/>
      <c r="E21" s="352"/>
      <c r="F21" s="352"/>
      <c r="G21" s="352"/>
      <c r="H21" s="352"/>
      <c r="I21" s="352"/>
      <c r="J21" s="353"/>
    </row>
    <row r="22" spans="1:10" s="8" customFormat="1" ht="25.5" customHeight="1" x14ac:dyDescent="0.2">
      <c r="A22" s="297" t="s">
        <v>103</v>
      </c>
      <c r="B22" s="289" t="s">
        <v>102</v>
      </c>
      <c r="C22" s="290"/>
      <c r="D22" s="19" t="s">
        <v>47</v>
      </c>
      <c r="E22" s="54" t="s">
        <v>48</v>
      </c>
      <c r="F22" s="270" t="s">
        <v>46</v>
      </c>
      <c r="G22" s="271"/>
      <c r="H22" s="272"/>
      <c r="I22" s="38" t="s">
        <v>49</v>
      </c>
      <c r="J22" s="28" t="s">
        <v>104</v>
      </c>
    </row>
    <row r="23" spans="1:10" s="8" customFormat="1" ht="22.5" customHeight="1" x14ac:dyDescent="0.2">
      <c r="A23" s="297"/>
      <c r="B23" s="278"/>
      <c r="C23" s="279"/>
      <c r="D23" s="94"/>
      <c r="E23" s="95"/>
      <c r="F23" s="304"/>
      <c r="G23" s="305"/>
      <c r="H23" s="306"/>
      <c r="I23" s="39">
        <f>(D23*E23)*F23</f>
        <v>0</v>
      </c>
      <c r="J23" s="294">
        <f>I23+I25+I27+I29+I31+I33+I35</f>
        <v>0</v>
      </c>
    </row>
    <row r="24" spans="1:10" s="8" customFormat="1" ht="25.5" customHeight="1" x14ac:dyDescent="0.2">
      <c r="A24" s="297"/>
      <c r="B24" s="276" t="s">
        <v>102</v>
      </c>
      <c r="C24" s="277"/>
      <c r="D24" s="20" t="s">
        <v>47</v>
      </c>
      <c r="E24" s="55" t="s">
        <v>48</v>
      </c>
      <c r="F24" s="280" t="s">
        <v>46</v>
      </c>
      <c r="G24" s="281"/>
      <c r="H24" s="282"/>
      <c r="I24" s="23" t="s">
        <v>49</v>
      </c>
      <c r="J24" s="295"/>
    </row>
    <row r="25" spans="1:10" s="8" customFormat="1" ht="22.5" customHeight="1" x14ac:dyDescent="0.2">
      <c r="A25" s="297"/>
      <c r="B25" s="278"/>
      <c r="C25" s="279"/>
      <c r="D25" s="11"/>
      <c r="E25" s="29"/>
      <c r="F25" s="119"/>
      <c r="G25" s="120"/>
      <c r="H25" s="121"/>
      <c r="I25" s="39">
        <f>(D25*E25)*F25</f>
        <v>0</v>
      </c>
      <c r="J25" s="295"/>
    </row>
    <row r="26" spans="1:10" s="8" customFormat="1" ht="25.5" customHeight="1" x14ac:dyDescent="0.2">
      <c r="A26" s="297"/>
      <c r="B26" s="276" t="s">
        <v>102</v>
      </c>
      <c r="C26" s="277"/>
      <c r="D26" s="20" t="s">
        <v>47</v>
      </c>
      <c r="E26" s="55" t="s">
        <v>48</v>
      </c>
      <c r="F26" s="280" t="s">
        <v>46</v>
      </c>
      <c r="G26" s="281"/>
      <c r="H26" s="282"/>
      <c r="I26" s="23" t="s">
        <v>49</v>
      </c>
      <c r="J26" s="295"/>
    </row>
    <row r="27" spans="1:10" s="8" customFormat="1" ht="25.5" customHeight="1" x14ac:dyDescent="0.2">
      <c r="A27" s="297"/>
      <c r="B27" s="278"/>
      <c r="C27" s="279"/>
      <c r="D27" s="11"/>
      <c r="E27" s="56"/>
      <c r="F27" s="273"/>
      <c r="G27" s="274"/>
      <c r="H27" s="275"/>
      <c r="I27" s="39">
        <f>(D27*E27)*F27</f>
        <v>0</v>
      </c>
      <c r="J27" s="295"/>
    </row>
    <row r="28" spans="1:10" s="8" customFormat="1" ht="25.5" customHeight="1" x14ac:dyDescent="0.2">
      <c r="A28" s="297"/>
      <c r="B28" s="276" t="s">
        <v>102</v>
      </c>
      <c r="C28" s="277"/>
      <c r="D28" s="20" t="s">
        <v>47</v>
      </c>
      <c r="E28" s="55" t="s">
        <v>48</v>
      </c>
      <c r="F28" s="280" t="s">
        <v>46</v>
      </c>
      <c r="G28" s="281"/>
      <c r="H28" s="282"/>
      <c r="I28" s="23" t="s">
        <v>49</v>
      </c>
      <c r="J28" s="295"/>
    </row>
    <row r="29" spans="1:10" s="8" customFormat="1" ht="25.5" customHeight="1" x14ac:dyDescent="0.2">
      <c r="A29" s="297"/>
      <c r="B29" s="278"/>
      <c r="C29" s="279"/>
      <c r="D29" s="11"/>
      <c r="E29" s="57"/>
      <c r="F29" s="273"/>
      <c r="G29" s="274"/>
      <c r="H29" s="275"/>
      <c r="I29" s="39">
        <f>(D29*E29)*F29</f>
        <v>0</v>
      </c>
      <c r="J29" s="295"/>
    </row>
    <row r="30" spans="1:10" s="8" customFormat="1" ht="25.5" customHeight="1" x14ac:dyDescent="0.2">
      <c r="A30" s="297"/>
      <c r="B30" s="276" t="s">
        <v>102</v>
      </c>
      <c r="C30" s="277"/>
      <c r="D30" s="20" t="s">
        <v>47</v>
      </c>
      <c r="E30" s="55" t="s">
        <v>48</v>
      </c>
      <c r="F30" s="280" t="s">
        <v>46</v>
      </c>
      <c r="G30" s="281"/>
      <c r="H30" s="282"/>
      <c r="I30" s="23" t="s">
        <v>49</v>
      </c>
      <c r="J30" s="295"/>
    </row>
    <row r="31" spans="1:10" s="8" customFormat="1" ht="25.5" customHeight="1" x14ac:dyDescent="0.2">
      <c r="A31" s="297"/>
      <c r="B31" s="278"/>
      <c r="C31" s="279"/>
      <c r="D31" s="11"/>
      <c r="E31" s="58"/>
      <c r="F31" s="273"/>
      <c r="G31" s="274"/>
      <c r="H31" s="275"/>
      <c r="I31" s="39">
        <f>(D31*E31)*F31</f>
        <v>0</v>
      </c>
      <c r="J31" s="295"/>
    </row>
    <row r="32" spans="1:10" s="8" customFormat="1" ht="25.5" customHeight="1" x14ac:dyDescent="0.2">
      <c r="A32" s="297"/>
      <c r="B32" s="276" t="s">
        <v>102</v>
      </c>
      <c r="C32" s="277"/>
      <c r="D32" s="20" t="s">
        <v>47</v>
      </c>
      <c r="E32" s="55" t="s">
        <v>48</v>
      </c>
      <c r="F32" s="280" t="s">
        <v>46</v>
      </c>
      <c r="G32" s="281"/>
      <c r="H32" s="282"/>
      <c r="I32" s="23" t="s">
        <v>49</v>
      </c>
      <c r="J32" s="295"/>
    </row>
    <row r="33" spans="1:10" s="8" customFormat="1" ht="25.5" customHeight="1" x14ac:dyDescent="0.2">
      <c r="A33" s="297"/>
      <c r="B33" s="278"/>
      <c r="C33" s="279"/>
      <c r="D33" s="11"/>
      <c r="E33" s="58"/>
      <c r="F33" s="273"/>
      <c r="G33" s="274"/>
      <c r="H33" s="275"/>
      <c r="I33" s="39">
        <f>(D33*E33)*F33</f>
        <v>0</v>
      </c>
      <c r="J33" s="295"/>
    </row>
    <row r="34" spans="1:10" s="8" customFormat="1" ht="25.5" customHeight="1" x14ac:dyDescent="0.2">
      <c r="A34" s="297"/>
      <c r="B34" s="308" t="s">
        <v>102</v>
      </c>
      <c r="C34" s="308"/>
      <c r="D34" s="20" t="s">
        <v>47</v>
      </c>
      <c r="E34" s="55" t="s">
        <v>48</v>
      </c>
      <c r="F34" s="309" t="s">
        <v>46</v>
      </c>
      <c r="G34" s="309"/>
      <c r="H34" s="309"/>
      <c r="I34" s="23" t="s">
        <v>49</v>
      </c>
      <c r="J34" s="295"/>
    </row>
    <row r="35" spans="1:10" s="8" customFormat="1" ht="25.5" customHeight="1" x14ac:dyDescent="0.2">
      <c r="A35" s="297"/>
      <c r="B35" s="308"/>
      <c r="C35" s="308"/>
      <c r="D35" s="11"/>
      <c r="E35" s="26"/>
      <c r="F35" s="307"/>
      <c r="G35" s="307"/>
      <c r="H35" s="307"/>
      <c r="I35" s="15">
        <f>(D35*E35)*F35</f>
        <v>0</v>
      </c>
      <c r="J35" s="295"/>
    </row>
    <row r="36" spans="1:10" ht="25.5" customHeight="1" x14ac:dyDescent="0.2">
      <c r="A36" s="296" t="s">
        <v>50</v>
      </c>
      <c r="B36" s="296"/>
      <c r="C36" s="296"/>
      <c r="D36" s="296"/>
      <c r="E36" s="296"/>
      <c r="F36" s="296"/>
      <c r="G36" s="296"/>
      <c r="H36" s="296"/>
      <c r="I36" s="296"/>
      <c r="J36" s="296"/>
    </row>
    <row r="37" spans="1:10" s="8" customFormat="1" ht="25.5" customHeight="1" x14ac:dyDescent="0.2">
      <c r="A37" s="291" t="s">
        <v>170</v>
      </c>
      <c r="B37" s="289" t="s">
        <v>50</v>
      </c>
      <c r="C37" s="290"/>
      <c r="D37" s="19" t="s">
        <v>52</v>
      </c>
      <c r="E37" s="59" t="s">
        <v>53</v>
      </c>
      <c r="F37" s="270" t="s">
        <v>54</v>
      </c>
      <c r="G37" s="271"/>
      <c r="H37" s="272"/>
      <c r="I37" s="23" t="s">
        <v>55</v>
      </c>
      <c r="J37" s="40" t="s">
        <v>56</v>
      </c>
    </row>
    <row r="38" spans="1:10" s="8" customFormat="1" ht="25.5" customHeight="1" x14ac:dyDescent="0.2">
      <c r="A38" s="292"/>
      <c r="B38" s="278"/>
      <c r="C38" s="279"/>
      <c r="D38" s="94">
        <v>120</v>
      </c>
      <c r="E38" s="95">
        <v>14</v>
      </c>
      <c r="F38" s="304">
        <v>9</v>
      </c>
      <c r="G38" s="305"/>
      <c r="H38" s="306"/>
      <c r="I38" s="15">
        <f>D38*F38</f>
        <v>1080</v>
      </c>
      <c r="J38" s="41">
        <f>(D38*E38)*F38</f>
        <v>15120</v>
      </c>
    </row>
    <row r="39" spans="1:10" s="8" customFormat="1" ht="25.5" customHeight="1" x14ac:dyDescent="0.2">
      <c r="A39" s="292"/>
      <c r="B39" s="289" t="s">
        <v>50</v>
      </c>
      <c r="C39" s="290"/>
      <c r="D39" s="19" t="s">
        <v>52</v>
      </c>
      <c r="E39" s="59" t="s">
        <v>53</v>
      </c>
      <c r="F39" s="270" t="s">
        <v>54</v>
      </c>
      <c r="G39" s="271"/>
      <c r="H39" s="272"/>
      <c r="I39" s="23" t="s">
        <v>55</v>
      </c>
      <c r="J39" s="40" t="s">
        <v>56</v>
      </c>
    </row>
    <row r="40" spans="1:10" s="8" customFormat="1" ht="25.5" customHeight="1" x14ac:dyDescent="0.2">
      <c r="A40" s="292"/>
      <c r="B40" s="278"/>
      <c r="C40" s="279"/>
      <c r="D40" s="11"/>
      <c r="E40" s="57"/>
      <c r="F40" s="273"/>
      <c r="G40" s="274"/>
      <c r="H40" s="275"/>
      <c r="I40" s="15">
        <f>(D40*E40)*F40</f>
        <v>0</v>
      </c>
      <c r="J40" s="41">
        <f>(D40*E40)*F40</f>
        <v>0</v>
      </c>
    </row>
    <row r="41" spans="1:10" s="8" customFormat="1" ht="25.5" customHeight="1" x14ac:dyDescent="0.2">
      <c r="A41" s="292"/>
      <c r="B41" s="289" t="s">
        <v>50</v>
      </c>
      <c r="C41" s="290"/>
      <c r="D41" s="19" t="s">
        <v>52</v>
      </c>
      <c r="E41" s="59" t="s">
        <v>53</v>
      </c>
      <c r="F41" s="270" t="s">
        <v>54</v>
      </c>
      <c r="G41" s="271"/>
      <c r="H41" s="272"/>
      <c r="I41" s="23" t="s">
        <v>55</v>
      </c>
      <c r="J41" s="40" t="s">
        <v>56</v>
      </c>
    </row>
    <row r="42" spans="1:10" s="8" customFormat="1" ht="25.5" customHeight="1" x14ac:dyDescent="0.2">
      <c r="A42" s="292"/>
      <c r="B42" s="278"/>
      <c r="C42" s="279"/>
      <c r="D42" s="11"/>
      <c r="E42" s="56"/>
      <c r="F42" s="273"/>
      <c r="G42" s="274"/>
      <c r="H42" s="275"/>
      <c r="I42" s="15">
        <f>(D42*E42)*F42</f>
        <v>0</v>
      </c>
      <c r="J42" s="41">
        <f>(D42*E42)*F42</f>
        <v>0</v>
      </c>
    </row>
    <row r="43" spans="1:10" s="8" customFormat="1" ht="25.5" customHeight="1" x14ac:dyDescent="0.2">
      <c r="A43" s="292"/>
      <c r="B43" s="289" t="s">
        <v>50</v>
      </c>
      <c r="C43" s="290"/>
      <c r="D43" s="19" t="s">
        <v>52</v>
      </c>
      <c r="E43" s="59" t="s">
        <v>53</v>
      </c>
      <c r="F43" s="270" t="s">
        <v>54</v>
      </c>
      <c r="G43" s="271"/>
      <c r="H43" s="272"/>
      <c r="I43" s="23" t="s">
        <v>55</v>
      </c>
      <c r="J43" s="40" t="s">
        <v>56</v>
      </c>
    </row>
    <row r="44" spans="1:10" s="8" customFormat="1" ht="25.5" customHeight="1" x14ac:dyDescent="0.2">
      <c r="A44" s="292"/>
      <c r="B44" s="278"/>
      <c r="C44" s="279"/>
      <c r="D44" s="11"/>
      <c r="E44" s="57"/>
      <c r="F44" s="273"/>
      <c r="G44" s="274"/>
      <c r="H44" s="275"/>
      <c r="I44" s="15">
        <f>(D44*E44)*F44</f>
        <v>0</v>
      </c>
      <c r="J44" s="41">
        <f>(D44*E44)*F44</f>
        <v>0</v>
      </c>
    </row>
    <row r="45" spans="1:10" s="8" customFormat="1" ht="25.5" customHeight="1" x14ac:dyDescent="0.2">
      <c r="A45" s="292"/>
      <c r="B45" s="289" t="s">
        <v>50</v>
      </c>
      <c r="C45" s="290"/>
      <c r="D45" s="19" t="s">
        <v>52</v>
      </c>
      <c r="E45" s="59" t="s">
        <v>53</v>
      </c>
      <c r="F45" s="270" t="s">
        <v>54</v>
      </c>
      <c r="G45" s="271"/>
      <c r="H45" s="272"/>
      <c r="I45" s="23" t="s">
        <v>55</v>
      </c>
      <c r="J45" s="40" t="s">
        <v>56</v>
      </c>
    </row>
    <row r="46" spans="1:10" s="8" customFormat="1" ht="25.5" customHeight="1" x14ac:dyDescent="0.2">
      <c r="A46" s="292"/>
      <c r="B46" s="278"/>
      <c r="C46" s="279"/>
      <c r="D46" s="11"/>
      <c r="E46" s="56"/>
      <c r="F46" s="273"/>
      <c r="G46" s="274"/>
      <c r="H46" s="275"/>
      <c r="I46" s="15">
        <f>(D46*E46)*F46</f>
        <v>0</v>
      </c>
      <c r="J46" s="41">
        <f>(D46*E46)*F46</f>
        <v>0</v>
      </c>
    </row>
    <row r="47" spans="1:10" s="8" customFormat="1" ht="25.5" customHeight="1" x14ac:dyDescent="0.2">
      <c r="A47" s="292"/>
      <c r="B47" s="289" t="s">
        <v>50</v>
      </c>
      <c r="C47" s="290"/>
      <c r="D47" s="19" t="s">
        <v>52</v>
      </c>
      <c r="E47" s="59" t="s">
        <v>53</v>
      </c>
      <c r="F47" s="270" t="s">
        <v>54</v>
      </c>
      <c r="G47" s="271"/>
      <c r="H47" s="272"/>
      <c r="I47" s="23" t="s">
        <v>55</v>
      </c>
      <c r="J47" s="40" t="s">
        <v>56</v>
      </c>
    </row>
    <row r="48" spans="1:10" s="8" customFormat="1" ht="25.5" customHeight="1" x14ac:dyDescent="0.2">
      <c r="A48" s="292"/>
      <c r="B48" s="278"/>
      <c r="C48" s="279"/>
      <c r="D48" s="11"/>
      <c r="E48" s="56"/>
      <c r="F48" s="273"/>
      <c r="G48" s="274"/>
      <c r="H48" s="275"/>
      <c r="I48" s="15">
        <f>(D48*E48)*F48</f>
        <v>0</v>
      </c>
      <c r="J48" s="41">
        <f>(D48*E48)*F48</f>
        <v>0</v>
      </c>
    </row>
    <row r="49" spans="1:10" s="8" customFormat="1" ht="25.5" customHeight="1" x14ac:dyDescent="0.2">
      <c r="A49" s="292"/>
      <c r="B49" s="289" t="s">
        <v>50</v>
      </c>
      <c r="C49" s="290"/>
      <c r="D49" s="19" t="s">
        <v>52</v>
      </c>
      <c r="E49" s="59" t="s">
        <v>53</v>
      </c>
      <c r="F49" s="270" t="s">
        <v>54</v>
      </c>
      <c r="G49" s="271"/>
      <c r="H49" s="272"/>
      <c r="I49" s="23" t="s">
        <v>55</v>
      </c>
      <c r="J49" s="40" t="s">
        <v>56</v>
      </c>
    </row>
    <row r="50" spans="1:10" s="8" customFormat="1" ht="25.5" customHeight="1" x14ac:dyDescent="0.2">
      <c r="A50" s="293"/>
      <c r="B50" s="278"/>
      <c r="C50" s="279"/>
      <c r="D50" s="11"/>
      <c r="E50" s="56"/>
      <c r="F50" s="273"/>
      <c r="G50" s="274"/>
      <c r="H50" s="275"/>
      <c r="I50" s="15">
        <f>(D50*E50)*F50</f>
        <v>0</v>
      </c>
      <c r="J50" s="41">
        <f>(D50*E50)*F50</f>
        <v>0</v>
      </c>
    </row>
    <row r="51" spans="1:10" s="8" customFormat="1" ht="25.5" customHeight="1" x14ac:dyDescent="0.2">
      <c r="A51" s="264" t="s">
        <v>58</v>
      </c>
      <c r="B51" s="265"/>
      <c r="C51" s="265"/>
      <c r="D51" s="266"/>
      <c r="E51" s="268">
        <f>I50+I48+I46+I44+I42+I40+I38</f>
        <v>1080</v>
      </c>
      <c r="F51" s="269"/>
      <c r="G51" s="267" t="s">
        <v>171</v>
      </c>
      <c r="H51" s="267"/>
      <c r="I51" s="267"/>
      <c r="J51" s="21">
        <f>J50+J48+J46+J44+J42+J40+J38</f>
        <v>15120</v>
      </c>
    </row>
    <row r="52" spans="1:10" ht="20.25" customHeight="1" x14ac:dyDescent="0.2">
      <c r="A52" s="301" t="s">
        <v>51</v>
      </c>
      <c r="B52" s="302"/>
      <c r="C52" s="302"/>
      <c r="D52" s="302"/>
      <c r="E52" s="302"/>
      <c r="F52" s="302"/>
      <c r="G52" s="302"/>
      <c r="H52" s="302"/>
      <c r="I52" s="302"/>
      <c r="J52" s="303"/>
    </row>
    <row r="53" spans="1:10" ht="20.25" customHeight="1" x14ac:dyDescent="0.2">
      <c r="A53" s="256" t="s">
        <v>172</v>
      </c>
      <c r="B53" s="257"/>
      <c r="C53" s="258"/>
      <c r="D53" s="250" t="s">
        <v>108</v>
      </c>
      <c r="E53" s="251"/>
      <c r="F53" s="251"/>
      <c r="G53" s="251"/>
      <c r="H53" s="251"/>
      <c r="I53" s="252"/>
      <c r="J53" s="16" t="s">
        <v>57</v>
      </c>
    </row>
    <row r="54" spans="1:10" ht="25.5" customHeight="1" x14ac:dyDescent="0.2">
      <c r="A54" s="259"/>
      <c r="B54" s="260"/>
      <c r="C54" s="261"/>
      <c r="D54" s="253"/>
      <c r="E54" s="254"/>
      <c r="F54" s="254"/>
      <c r="G54" s="254"/>
      <c r="H54" s="254"/>
      <c r="I54" s="255"/>
      <c r="J54" s="22">
        <f>SUM(D54:I54)</f>
        <v>0</v>
      </c>
    </row>
    <row r="55" spans="1:10" ht="25.5" customHeight="1" x14ac:dyDescent="0.2">
      <c r="A55" s="298" t="s">
        <v>148</v>
      </c>
      <c r="B55" s="299"/>
      <c r="C55" s="299"/>
      <c r="D55" s="299"/>
      <c r="E55" s="299"/>
      <c r="F55" s="299"/>
      <c r="G55" s="299"/>
      <c r="H55" s="299"/>
      <c r="I55" s="299"/>
      <c r="J55" s="300"/>
    </row>
    <row r="56" spans="1:10" ht="36" customHeight="1" x14ac:dyDescent="0.2">
      <c r="A56" s="256" t="s">
        <v>109</v>
      </c>
      <c r="B56" s="257"/>
      <c r="C56" s="258"/>
      <c r="D56" s="27" t="s">
        <v>31</v>
      </c>
      <c r="E56" s="262" t="s">
        <v>111</v>
      </c>
      <c r="F56" s="262"/>
      <c r="G56" s="27"/>
      <c r="H56" s="27" t="s">
        <v>32</v>
      </c>
      <c r="I56" s="27"/>
      <c r="J56" s="23" t="s">
        <v>110</v>
      </c>
    </row>
    <row r="57" spans="1:10" ht="25.5" customHeight="1" x14ac:dyDescent="0.2">
      <c r="A57" s="259"/>
      <c r="B57" s="260"/>
      <c r="C57" s="261"/>
      <c r="D57" s="94"/>
      <c r="E57" s="263"/>
      <c r="F57" s="263"/>
      <c r="G57" s="263"/>
      <c r="H57" s="263"/>
      <c r="I57" s="263"/>
      <c r="J57" s="22">
        <f>SUM(D57:I57)</f>
        <v>0</v>
      </c>
    </row>
    <row r="58" spans="1:10" ht="5.25" customHeight="1" x14ac:dyDescent="0.2">
      <c r="A58" s="316"/>
      <c r="B58" s="316"/>
      <c r="C58" s="316"/>
      <c r="D58" s="316"/>
      <c r="E58" s="316"/>
      <c r="F58" s="316"/>
      <c r="G58" s="316"/>
      <c r="H58" s="316"/>
      <c r="I58" s="316"/>
      <c r="J58" s="316"/>
    </row>
    <row r="59" spans="1:10" ht="16.5" customHeight="1" x14ac:dyDescent="0.2">
      <c r="A59" s="348" t="s">
        <v>12</v>
      </c>
      <c r="B59" s="348"/>
      <c r="C59" s="348"/>
      <c r="D59" s="348"/>
      <c r="E59" s="348"/>
      <c r="F59" s="348"/>
      <c r="G59" s="348"/>
      <c r="H59" s="348"/>
      <c r="I59" s="348"/>
      <c r="J59" s="348"/>
    </row>
    <row r="60" spans="1:10" ht="35.25" customHeight="1" x14ac:dyDescent="0.2">
      <c r="A60" s="336"/>
      <c r="B60" s="337"/>
      <c r="C60" s="337"/>
      <c r="D60" s="337"/>
      <c r="E60" s="337"/>
      <c r="F60" s="337"/>
      <c r="G60" s="337"/>
      <c r="H60" s="337"/>
      <c r="I60" s="337"/>
      <c r="J60" s="338"/>
    </row>
    <row r="61" spans="1:10" ht="35.25" customHeight="1" x14ac:dyDescent="0.2">
      <c r="A61" s="339"/>
      <c r="B61" s="340"/>
      <c r="C61" s="340"/>
      <c r="D61" s="340"/>
      <c r="E61" s="340"/>
      <c r="F61" s="340"/>
      <c r="G61" s="340"/>
      <c r="H61" s="340"/>
      <c r="I61" s="340"/>
      <c r="J61" s="341"/>
    </row>
    <row r="62" spans="1:10" ht="35.25" customHeight="1" x14ac:dyDescent="0.2">
      <c r="A62" s="339"/>
      <c r="B62" s="340"/>
      <c r="C62" s="340"/>
      <c r="D62" s="340"/>
      <c r="E62" s="340"/>
      <c r="F62" s="340"/>
      <c r="G62" s="340"/>
      <c r="H62" s="340"/>
      <c r="I62" s="340"/>
      <c r="J62" s="341"/>
    </row>
    <row r="63" spans="1:10" ht="35.25" customHeight="1" x14ac:dyDescent="0.2">
      <c r="A63" s="342"/>
      <c r="B63" s="343"/>
      <c r="C63" s="343"/>
      <c r="D63" s="343"/>
      <c r="E63" s="343"/>
      <c r="F63" s="343"/>
      <c r="G63" s="343"/>
      <c r="H63" s="343"/>
      <c r="I63" s="343"/>
      <c r="J63" s="344"/>
    </row>
    <row r="65" spans="7:7" ht="25.5" customHeight="1" x14ac:dyDescent="0.2">
      <c r="G65" s="12"/>
    </row>
  </sheetData>
  <protectedRanges>
    <protectedRange sqref="E10 D7:D9 D11:D15 E13" name="peronalvehicle"/>
    <protectedRange sqref="D16:D17" name="government vehicle"/>
    <protectedRange sqref="I22 F36 I24 G23 I26 G25 I28 G27 I30 G29 I32 G31 G33:G35 I34 I47 I37 G38 G48 I39 G40 I41 G42 I43 G44 I45 G46 I49 D37:D50 A51 C36:C51 G50 I19 G20:G21 D18:D35 D52:D57" name="mealsandtips"/>
    <protectedRange sqref="C10 I7:I9 I11:I12 I14:I15" name="vehiclerentaletc"/>
    <protectedRange sqref="I16:I17" name="Airtravel"/>
    <protectedRange sqref="I18 I52:I57" name="lodging"/>
    <protectedRange sqref="A60" name="notescomments"/>
  </protectedRanges>
  <mergeCells count="95">
    <mergeCell ref="A60:J63"/>
    <mergeCell ref="A5:J5"/>
    <mergeCell ref="A59:J59"/>
    <mergeCell ref="D16:E16"/>
    <mergeCell ref="A7:C8"/>
    <mergeCell ref="A21:J21"/>
    <mergeCell ref="A6:J6"/>
    <mergeCell ref="D17:E17"/>
    <mergeCell ref="A16:C17"/>
    <mergeCell ref="A12:J12"/>
    <mergeCell ref="A13:D14"/>
    <mergeCell ref="B22:C23"/>
    <mergeCell ref="B24:C25"/>
    <mergeCell ref="F22:H22"/>
    <mergeCell ref="F24:H24"/>
    <mergeCell ref="F26:H26"/>
    <mergeCell ref="A1:E1"/>
    <mergeCell ref="F1:J1"/>
    <mergeCell ref="A58:J58"/>
    <mergeCell ref="F3:J3"/>
    <mergeCell ref="A3:E3"/>
    <mergeCell ref="F2:J2"/>
    <mergeCell ref="A2:E2"/>
    <mergeCell ref="A4:J4"/>
    <mergeCell ref="A9:J9"/>
    <mergeCell ref="A10:B11"/>
    <mergeCell ref="E7:F7"/>
    <mergeCell ref="E8:F8"/>
    <mergeCell ref="G7:H7"/>
    <mergeCell ref="G8:H8"/>
    <mergeCell ref="A18:J18"/>
    <mergeCell ref="A15:J15"/>
    <mergeCell ref="B26:C27"/>
    <mergeCell ref="F30:H30"/>
    <mergeCell ref="F32:H32"/>
    <mergeCell ref="F34:H34"/>
    <mergeCell ref="F23:H23"/>
    <mergeCell ref="F25:H25"/>
    <mergeCell ref="F27:H27"/>
    <mergeCell ref="F29:H29"/>
    <mergeCell ref="F31:H31"/>
    <mergeCell ref="F33:H33"/>
    <mergeCell ref="J23:J35"/>
    <mergeCell ref="A36:J36"/>
    <mergeCell ref="A22:A35"/>
    <mergeCell ref="A55:J55"/>
    <mergeCell ref="A52:J52"/>
    <mergeCell ref="B37:C38"/>
    <mergeCell ref="F37:H37"/>
    <mergeCell ref="F38:H38"/>
    <mergeCell ref="B39:C40"/>
    <mergeCell ref="F39:H39"/>
    <mergeCell ref="F40:H40"/>
    <mergeCell ref="B41:C42"/>
    <mergeCell ref="F41:H41"/>
    <mergeCell ref="F35:H35"/>
    <mergeCell ref="B34:C35"/>
    <mergeCell ref="B32:C33"/>
    <mergeCell ref="F17:I17"/>
    <mergeCell ref="B19:C20"/>
    <mergeCell ref="D19:I19"/>
    <mergeCell ref="D20:I20"/>
    <mergeCell ref="A37:A50"/>
    <mergeCell ref="B47:C48"/>
    <mergeCell ref="F47:H47"/>
    <mergeCell ref="F48:H48"/>
    <mergeCell ref="B49:C50"/>
    <mergeCell ref="F49:H49"/>
    <mergeCell ref="F50:H50"/>
    <mergeCell ref="F42:H42"/>
    <mergeCell ref="B43:C44"/>
    <mergeCell ref="F43:H43"/>
    <mergeCell ref="F44:H44"/>
    <mergeCell ref="B45:C46"/>
    <mergeCell ref="E10:I10"/>
    <mergeCell ref="E11:I11"/>
    <mergeCell ref="E13:I13"/>
    <mergeCell ref="E14:I14"/>
    <mergeCell ref="F16:I16"/>
    <mergeCell ref="A19:A20"/>
    <mergeCell ref="D53:I53"/>
    <mergeCell ref="D54:I54"/>
    <mergeCell ref="A56:C57"/>
    <mergeCell ref="E56:F56"/>
    <mergeCell ref="E57:F57"/>
    <mergeCell ref="G57:I57"/>
    <mergeCell ref="A53:C54"/>
    <mergeCell ref="A51:D51"/>
    <mergeCell ref="G51:I51"/>
    <mergeCell ref="E51:F51"/>
    <mergeCell ref="F45:H45"/>
    <mergeCell ref="F46:H46"/>
    <mergeCell ref="B30:C31"/>
    <mergeCell ref="B28:C29"/>
    <mergeCell ref="F28:H28"/>
  </mergeCells>
  <phoneticPr fontId="2" type="noConversion"/>
  <pageMargins left="0.75" right="0.75" top="1" bottom="1" header="0.5" footer="0.5"/>
  <pageSetup paperSize="176" scale="69" fitToHeight="0" orientation="portrait" horizontalDpi="300" verticalDpi="300" r:id="rId1"/>
  <headerFooter alignWithMargins="0">
    <oddHeader xml:space="preserve">&amp;L&amp;9Travel&amp;C&amp;"Arial,Bold"EMAC Mission Ready Package Cost Estimate&amp;"Arial,Regular"
</oddHeader>
    <oddFooter>&amp;L&amp;8Copyright © 2008-2009 NEMA&amp;C&amp;9&amp;P&amp;R&amp;8&amp;D</oddFooter>
  </headerFooter>
  <rowBreaks count="1" manualBreakCount="1">
    <brk id="35" max="16383" man="1"/>
  </rowBreak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115"/>
  <sheetViews>
    <sheetView view="pageBreakPreview" zoomScaleNormal="100" zoomScaleSheetLayoutView="100" workbookViewId="0">
      <selection activeCell="K11" sqref="K11:K18"/>
    </sheetView>
  </sheetViews>
  <sheetFormatPr defaultColWidth="8.85546875" defaultRowHeight="12.75" x14ac:dyDescent="0.2"/>
  <cols>
    <col min="1" max="1" width="10.7109375" style="3" customWidth="1"/>
    <col min="2" max="2" width="12.28515625" style="3" customWidth="1"/>
    <col min="3" max="3" width="12.28515625" style="4" customWidth="1"/>
    <col min="4" max="4" width="12.28515625" style="3" customWidth="1"/>
    <col min="5" max="6" width="10.85546875" style="3" customWidth="1"/>
    <col min="7" max="7" width="11" style="3" customWidth="1"/>
    <col min="8" max="8" width="12.85546875" style="3" customWidth="1"/>
    <col min="9" max="10" width="12.28515625" style="3" customWidth="1"/>
    <col min="11" max="11" width="9" style="3" customWidth="1"/>
    <col min="12" max="13" width="12.28515625" style="3" customWidth="1"/>
    <col min="14" max="16384" width="8.85546875" style="3"/>
  </cols>
  <sheetData>
    <row r="1" spans="1:13" s="1" customFormat="1" ht="25.5" customHeight="1" x14ac:dyDescent="0.2">
      <c r="A1" s="388" t="s">
        <v>17</v>
      </c>
      <c r="B1" s="389"/>
      <c r="C1" s="389"/>
      <c r="D1" s="389"/>
      <c r="E1" s="389"/>
      <c r="F1" s="372">
        <f>MRP!F2</f>
        <v>0</v>
      </c>
      <c r="G1" s="372"/>
      <c r="H1" s="372"/>
      <c r="I1" s="372"/>
      <c r="J1" s="372"/>
      <c r="K1" s="372"/>
      <c r="L1" s="372"/>
      <c r="M1" s="372"/>
    </row>
    <row r="2" spans="1:13" s="1" customFormat="1" ht="25.5" customHeight="1" x14ac:dyDescent="0.2">
      <c r="A2" s="390" t="s">
        <v>207</v>
      </c>
      <c r="B2" s="391"/>
      <c r="C2" s="391"/>
      <c r="D2" s="391"/>
      <c r="E2" s="391"/>
      <c r="F2" s="374">
        <f>MRP!F3</f>
        <v>0</v>
      </c>
      <c r="G2" s="374"/>
      <c r="H2" s="374"/>
      <c r="I2" s="374"/>
      <c r="J2" s="374"/>
      <c r="K2" s="374"/>
      <c r="L2" s="374"/>
      <c r="M2" s="374"/>
    </row>
    <row r="3" spans="1:13" s="1" customFormat="1" ht="21" customHeight="1" x14ac:dyDescent="0.2">
      <c r="A3" s="382" t="s">
        <v>61</v>
      </c>
      <c r="B3" s="383"/>
      <c r="C3" s="383"/>
      <c r="D3" s="384"/>
      <c r="E3" s="379">
        <f>SUM(L10:L31)</f>
        <v>5684</v>
      </c>
      <c r="F3" s="380"/>
      <c r="G3" s="381"/>
      <c r="H3" s="385" t="s">
        <v>60</v>
      </c>
      <c r="I3" s="386"/>
      <c r="J3" s="386"/>
      <c r="K3" s="387"/>
      <c r="L3" s="377">
        <f>SUM(M10:M31)</f>
        <v>79576</v>
      </c>
      <c r="M3" s="378"/>
    </row>
    <row r="4" spans="1:13" s="1" customFormat="1" x14ac:dyDescent="0.2">
      <c r="A4" s="392" t="s">
        <v>13</v>
      </c>
      <c r="B4" s="392"/>
      <c r="C4" s="393"/>
      <c r="D4" s="393"/>
      <c r="E4" s="393"/>
      <c r="F4" s="375">
        <f>COUNTA(A10:A31)</f>
        <v>9</v>
      </c>
      <c r="G4" s="375"/>
      <c r="H4" s="375"/>
      <c r="I4" s="375"/>
      <c r="J4" s="375"/>
      <c r="K4" s="375"/>
      <c r="L4" s="375"/>
      <c r="M4" s="375"/>
    </row>
    <row r="5" spans="1:13" s="1" customFormat="1" ht="4.5" customHeight="1" x14ac:dyDescent="0.2">
      <c r="A5" s="373"/>
      <c r="B5" s="373"/>
      <c r="C5" s="373"/>
      <c r="D5" s="373"/>
      <c r="E5" s="373"/>
      <c r="F5" s="373"/>
      <c r="G5" s="373"/>
      <c r="H5" s="373"/>
      <c r="I5" s="373"/>
      <c r="J5" s="373"/>
      <c r="K5" s="373"/>
      <c r="L5" s="373"/>
      <c r="M5" s="373"/>
    </row>
    <row r="6" spans="1:13" s="1" customFormat="1" ht="21.75" customHeight="1" x14ac:dyDescent="0.2">
      <c r="A6" s="370" t="s">
        <v>14</v>
      </c>
      <c r="B6" s="370"/>
      <c r="C6" s="370"/>
      <c r="D6" s="371"/>
      <c r="E6" s="371"/>
      <c r="F6" s="376"/>
      <c r="G6" s="376"/>
      <c r="H6" s="376"/>
      <c r="I6" s="376"/>
      <c r="J6" s="376"/>
      <c r="K6" s="376"/>
      <c r="L6" s="376"/>
      <c r="M6" s="376"/>
    </row>
    <row r="7" spans="1:13" s="1" customFormat="1" ht="4.5" customHeight="1" x14ac:dyDescent="0.2">
      <c r="A7" s="373"/>
      <c r="B7" s="373"/>
      <c r="C7" s="373"/>
      <c r="D7" s="373"/>
      <c r="E7" s="373"/>
      <c r="F7" s="373"/>
      <c r="G7" s="373"/>
      <c r="H7" s="373"/>
      <c r="I7" s="373"/>
      <c r="J7" s="373"/>
      <c r="K7" s="373"/>
      <c r="L7" s="373"/>
      <c r="M7" s="373"/>
    </row>
    <row r="8" spans="1:13" ht="15" customHeight="1" x14ac:dyDescent="0.2">
      <c r="A8" s="348" t="s">
        <v>150</v>
      </c>
      <c r="B8" s="348"/>
      <c r="C8" s="348"/>
      <c r="D8" s="348"/>
      <c r="E8" s="348"/>
      <c r="F8" s="348"/>
      <c r="G8" s="348"/>
      <c r="H8" s="348"/>
      <c r="I8" s="348"/>
      <c r="J8" s="348"/>
      <c r="K8" s="348"/>
      <c r="L8" s="348"/>
      <c r="M8" s="348"/>
    </row>
    <row r="9" spans="1:13" ht="33.75" x14ac:dyDescent="0.2">
      <c r="A9" s="61" t="s">
        <v>15</v>
      </c>
      <c r="B9" s="62" t="s">
        <v>16</v>
      </c>
      <c r="C9" s="63" t="s">
        <v>18</v>
      </c>
      <c r="D9" s="62" t="s">
        <v>22</v>
      </c>
      <c r="E9" s="64" t="s">
        <v>3</v>
      </c>
      <c r="F9" s="64" t="s">
        <v>4</v>
      </c>
      <c r="G9" s="64" t="s">
        <v>5</v>
      </c>
      <c r="H9" s="64" t="s">
        <v>6</v>
      </c>
      <c r="I9" s="64" t="s">
        <v>10</v>
      </c>
      <c r="J9" s="64" t="s">
        <v>11</v>
      </c>
      <c r="K9" s="64" t="s">
        <v>7</v>
      </c>
      <c r="L9" s="42" t="s">
        <v>8</v>
      </c>
      <c r="M9" s="43" t="s">
        <v>9</v>
      </c>
    </row>
    <row r="10" spans="1:13" ht="22.5" x14ac:dyDescent="0.2">
      <c r="A10" s="36" t="s">
        <v>243</v>
      </c>
      <c r="B10" s="36"/>
      <c r="C10" s="37"/>
      <c r="D10" s="105"/>
      <c r="E10" s="83">
        <v>40</v>
      </c>
      <c r="F10" s="83">
        <v>18</v>
      </c>
      <c r="G10" s="86">
        <v>8</v>
      </c>
      <c r="H10" s="25">
        <v>60</v>
      </c>
      <c r="I10" s="24">
        <v>27</v>
      </c>
      <c r="J10" s="88">
        <v>4</v>
      </c>
      <c r="K10" s="89">
        <v>14</v>
      </c>
      <c r="L10" s="44">
        <f>((E10+F10)*G10)+((H10+I10)*J10)</f>
        <v>812</v>
      </c>
      <c r="M10" s="45">
        <f>L10*K10</f>
        <v>11368</v>
      </c>
    </row>
    <row r="11" spans="1:13" ht="22.5" x14ac:dyDescent="0.2">
      <c r="A11" s="36" t="s">
        <v>247</v>
      </c>
      <c r="B11" s="36"/>
      <c r="C11" s="37"/>
      <c r="D11" s="105"/>
      <c r="E11" s="83">
        <v>30</v>
      </c>
      <c r="F11" s="83">
        <v>13.5</v>
      </c>
      <c r="G11" s="86">
        <v>8</v>
      </c>
      <c r="H11" s="25">
        <v>45</v>
      </c>
      <c r="I11" s="24">
        <v>20.25</v>
      </c>
      <c r="J11" s="88">
        <v>4</v>
      </c>
      <c r="K11" s="89">
        <v>14</v>
      </c>
      <c r="L11" s="44">
        <f t="shared" ref="L11:L31" si="0">((E11+F11)*G11)+((H11+I11)*J11)</f>
        <v>609</v>
      </c>
      <c r="M11" s="45">
        <f t="shared" ref="M11:M31" si="1">L11*K11</f>
        <v>8526</v>
      </c>
    </row>
    <row r="12" spans="1:13" ht="22.5" x14ac:dyDescent="0.2">
      <c r="A12" s="36" t="s">
        <v>248</v>
      </c>
      <c r="B12" s="36"/>
      <c r="C12" s="37"/>
      <c r="D12" s="105"/>
      <c r="E12" s="83">
        <v>30</v>
      </c>
      <c r="F12" s="83">
        <v>13.5</v>
      </c>
      <c r="G12" s="86">
        <v>8</v>
      </c>
      <c r="H12" s="25">
        <v>45</v>
      </c>
      <c r="I12" s="24">
        <v>20.25</v>
      </c>
      <c r="J12" s="88">
        <v>4</v>
      </c>
      <c r="K12" s="89">
        <v>14</v>
      </c>
      <c r="L12" s="44">
        <f t="shared" ref="L12:L18" si="2">((E12+F12)*G12)+((H12+I12)*J12)</f>
        <v>609</v>
      </c>
      <c r="M12" s="45">
        <f t="shared" si="1"/>
        <v>8526</v>
      </c>
    </row>
    <row r="13" spans="1:13" ht="22.5" x14ac:dyDescent="0.2">
      <c r="A13" s="36" t="s">
        <v>249</v>
      </c>
      <c r="B13" s="36"/>
      <c r="C13" s="37"/>
      <c r="D13" s="105"/>
      <c r="E13" s="83">
        <v>30</v>
      </c>
      <c r="F13" s="83">
        <v>13.5</v>
      </c>
      <c r="G13" s="86">
        <v>8</v>
      </c>
      <c r="H13" s="25">
        <v>45</v>
      </c>
      <c r="I13" s="24">
        <v>20.25</v>
      </c>
      <c r="J13" s="88">
        <v>4</v>
      </c>
      <c r="K13" s="89">
        <v>14</v>
      </c>
      <c r="L13" s="44">
        <f t="shared" si="2"/>
        <v>609</v>
      </c>
      <c r="M13" s="45">
        <f t="shared" si="1"/>
        <v>8526</v>
      </c>
    </row>
    <row r="14" spans="1:13" ht="22.5" x14ac:dyDescent="0.2">
      <c r="A14" s="36" t="s">
        <v>250</v>
      </c>
      <c r="B14" s="36"/>
      <c r="C14" s="37"/>
      <c r="D14" s="105"/>
      <c r="E14" s="83">
        <v>30</v>
      </c>
      <c r="F14" s="83">
        <v>13.5</v>
      </c>
      <c r="G14" s="86">
        <v>8</v>
      </c>
      <c r="H14" s="25">
        <v>45</v>
      </c>
      <c r="I14" s="24">
        <v>20.25</v>
      </c>
      <c r="J14" s="88">
        <v>4</v>
      </c>
      <c r="K14" s="89">
        <v>14</v>
      </c>
      <c r="L14" s="44">
        <f t="shared" si="2"/>
        <v>609</v>
      </c>
      <c r="M14" s="45">
        <f t="shared" si="1"/>
        <v>8526</v>
      </c>
    </row>
    <row r="15" spans="1:13" ht="22.5" x14ac:dyDescent="0.2">
      <c r="A15" s="36" t="s">
        <v>251</v>
      </c>
      <c r="B15" s="36"/>
      <c r="C15" s="37"/>
      <c r="D15" s="105"/>
      <c r="E15" s="83">
        <v>30</v>
      </c>
      <c r="F15" s="83">
        <v>13.5</v>
      </c>
      <c r="G15" s="86">
        <v>8</v>
      </c>
      <c r="H15" s="25">
        <v>45</v>
      </c>
      <c r="I15" s="24">
        <v>20.25</v>
      </c>
      <c r="J15" s="88">
        <v>4</v>
      </c>
      <c r="K15" s="89">
        <v>14</v>
      </c>
      <c r="L15" s="44">
        <f t="shared" si="2"/>
        <v>609</v>
      </c>
      <c r="M15" s="45">
        <f t="shared" si="1"/>
        <v>8526</v>
      </c>
    </row>
    <row r="16" spans="1:13" ht="22.5" x14ac:dyDescent="0.2">
      <c r="A16" s="36" t="s">
        <v>252</v>
      </c>
      <c r="B16" s="36"/>
      <c r="C16" s="37"/>
      <c r="D16" s="105"/>
      <c r="E16" s="83">
        <v>30</v>
      </c>
      <c r="F16" s="83">
        <v>13.5</v>
      </c>
      <c r="G16" s="86">
        <v>8</v>
      </c>
      <c r="H16" s="25">
        <v>45</v>
      </c>
      <c r="I16" s="24">
        <v>20.25</v>
      </c>
      <c r="J16" s="88">
        <v>4</v>
      </c>
      <c r="K16" s="89">
        <v>14</v>
      </c>
      <c r="L16" s="44">
        <f t="shared" si="2"/>
        <v>609</v>
      </c>
      <c r="M16" s="45">
        <f t="shared" si="1"/>
        <v>8526</v>
      </c>
    </row>
    <row r="17" spans="1:13" ht="22.5" x14ac:dyDescent="0.2">
      <c r="A17" s="36" t="s">
        <v>253</v>
      </c>
      <c r="B17" s="36"/>
      <c r="C17" s="37"/>
      <c r="D17" s="105"/>
      <c r="E17" s="83">
        <v>30</v>
      </c>
      <c r="F17" s="83">
        <v>13.5</v>
      </c>
      <c r="G17" s="86">
        <v>8</v>
      </c>
      <c r="H17" s="25">
        <v>45</v>
      </c>
      <c r="I17" s="24">
        <v>20.25</v>
      </c>
      <c r="J17" s="88">
        <v>4</v>
      </c>
      <c r="K17" s="89">
        <v>14</v>
      </c>
      <c r="L17" s="44">
        <f t="shared" si="2"/>
        <v>609</v>
      </c>
      <c r="M17" s="45">
        <f t="shared" si="1"/>
        <v>8526</v>
      </c>
    </row>
    <row r="18" spans="1:13" ht="22.5" x14ac:dyDescent="0.2">
      <c r="A18" s="36" t="s">
        <v>254</v>
      </c>
      <c r="B18" s="36"/>
      <c r="C18" s="37"/>
      <c r="D18" s="105"/>
      <c r="E18" s="83">
        <v>30</v>
      </c>
      <c r="F18" s="83">
        <v>13.5</v>
      </c>
      <c r="G18" s="86">
        <v>8</v>
      </c>
      <c r="H18" s="25">
        <v>45</v>
      </c>
      <c r="I18" s="24">
        <v>20.25</v>
      </c>
      <c r="J18" s="88">
        <v>4</v>
      </c>
      <c r="K18" s="89">
        <v>14</v>
      </c>
      <c r="L18" s="44">
        <f t="shared" si="2"/>
        <v>609</v>
      </c>
      <c r="M18" s="45">
        <f t="shared" si="1"/>
        <v>8526</v>
      </c>
    </row>
    <row r="19" spans="1:13" x14ac:dyDescent="0.2">
      <c r="A19" s="36"/>
      <c r="B19" s="36"/>
      <c r="C19" s="37"/>
      <c r="D19" s="36"/>
      <c r="E19" s="84"/>
      <c r="F19" s="83"/>
      <c r="G19" s="86"/>
      <c r="H19" s="25"/>
      <c r="I19" s="24"/>
      <c r="J19" s="88"/>
      <c r="K19" s="89"/>
      <c r="L19" s="44">
        <f t="shared" si="0"/>
        <v>0</v>
      </c>
      <c r="M19" s="45">
        <f t="shared" si="1"/>
        <v>0</v>
      </c>
    </row>
    <row r="20" spans="1:13" x14ac:dyDescent="0.2">
      <c r="A20" s="36"/>
      <c r="B20" s="36"/>
      <c r="C20" s="37"/>
      <c r="D20" s="36"/>
      <c r="E20" s="84"/>
      <c r="F20" s="83"/>
      <c r="G20" s="86"/>
      <c r="H20" s="25"/>
      <c r="I20" s="24"/>
      <c r="J20" s="88"/>
      <c r="K20" s="89"/>
      <c r="L20" s="44">
        <f t="shared" si="0"/>
        <v>0</v>
      </c>
      <c r="M20" s="45">
        <f t="shared" si="1"/>
        <v>0</v>
      </c>
    </row>
    <row r="21" spans="1:13" x14ac:dyDescent="0.2">
      <c r="A21" s="36"/>
      <c r="B21" s="36"/>
      <c r="C21" s="37"/>
      <c r="D21" s="36"/>
      <c r="E21" s="84"/>
      <c r="F21" s="83"/>
      <c r="G21" s="86"/>
      <c r="H21" s="25"/>
      <c r="I21" s="24"/>
      <c r="J21" s="88"/>
      <c r="K21" s="89"/>
      <c r="L21" s="44">
        <f t="shared" si="0"/>
        <v>0</v>
      </c>
      <c r="M21" s="45">
        <f t="shared" si="1"/>
        <v>0</v>
      </c>
    </row>
    <row r="22" spans="1:13" x14ac:dyDescent="0.2">
      <c r="A22" s="36"/>
      <c r="B22" s="36"/>
      <c r="C22" s="37"/>
      <c r="D22" s="36"/>
      <c r="E22" s="84"/>
      <c r="F22" s="83"/>
      <c r="G22" s="86"/>
      <c r="H22" s="25"/>
      <c r="I22" s="24"/>
      <c r="J22" s="88"/>
      <c r="K22" s="89"/>
      <c r="L22" s="44">
        <f t="shared" si="0"/>
        <v>0</v>
      </c>
      <c r="M22" s="45">
        <f t="shared" si="1"/>
        <v>0</v>
      </c>
    </row>
    <row r="23" spans="1:13" x14ac:dyDescent="0.2">
      <c r="A23" s="36"/>
      <c r="B23" s="36"/>
      <c r="C23" s="37"/>
      <c r="D23" s="36"/>
      <c r="E23" s="84"/>
      <c r="F23" s="83"/>
      <c r="G23" s="86"/>
      <c r="H23" s="25"/>
      <c r="I23" s="24"/>
      <c r="J23" s="88"/>
      <c r="K23" s="89"/>
      <c r="L23" s="44">
        <f t="shared" si="0"/>
        <v>0</v>
      </c>
      <c r="M23" s="45">
        <f t="shared" si="1"/>
        <v>0</v>
      </c>
    </row>
    <row r="24" spans="1:13" x14ac:dyDescent="0.2">
      <c r="A24" s="36"/>
      <c r="B24" s="36"/>
      <c r="C24" s="37"/>
      <c r="D24" s="36"/>
      <c r="E24" s="84"/>
      <c r="F24" s="83"/>
      <c r="G24" s="86"/>
      <c r="H24" s="25"/>
      <c r="I24" s="24"/>
      <c r="J24" s="88"/>
      <c r="K24" s="89"/>
      <c r="L24" s="44">
        <f t="shared" si="0"/>
        <v>0</v>
      </c>
      <c r="M24" s="45">
        <f t="shared" si="1"/>
        <v>0</v>
      </c>
    </row>
    <row r="25" spans="1:13" x14ac:dyDescent="0.2">
      <c r="A25" s="36"/>
      <c r="B25" s="36"/>
      <c r="C25" s="37"/>
      <c r="D25" s="36"/>
      <c r="E25" s="84"/>
      <c r="F25" s="83"/>
      <c r="G25" s="86"/>
      <c r="H25" s="25"/>
      <c r="I25" s="24"/>
      <c r="J25" s="88"/>
      <c r="K25" s="89"/>
      <c r="L25" s="44">
        <f t="shared" si="0"/>
        <v>0</v>
      </c>
      <c r="M25" s="45">
        <f t="shared" si="1"/>
        <v>0</v>
      </c>
    </row>
    <row r="26" spans="1:13" x14ac:dyDescent="0.2">
      <c r="A26" s="36"/>
      <c r="B26" s="36"/>
      <c r="C26" s="37"/>
      <c r="D26" s="36"/>
      <c r="E26" s="84"/>
      <c r="F26" s="83"/>
      <c r="G26" s="86"/>
      <c r="H26" s="25"/>
      <c r="I26" s="24"/>
      <c r="J26" s="88"/>
      <c r="K26" s="89"/>
      <c r="L26" s="44">
        <f t="shared" si="0"/>
        <v>0</v>
      </c>
      <c r="M26" s="45">
        <f t="shared" si="1"/>
        <v>0</v>
      </c>
    </row>
    <row r="27" spans="1:13" x14ac:dyDescent="0.2">
      <c r="A27" s="36"/>
      <c r="B27" s="36"/>
      <c r="C27" s="37"/>
      <c r="D27" s="36"/>
      <c r="E27" s="84"/>
      <c r="F27" s="83"/>
      <c r="G27" s="86"/>
      <c r="H27" s="25"/>
      <c r="I27" s="24"/>
      <c r="J27" s="88"/>
      <c r="K27" s="89"/>
      <c r="L27" s="44">
        <f t="shared" si="0"/>
        <v>0</v>
      </c>
      <c r="M27" s="45">
        <f t="shared" si="1"/>
        <v>0</v>
      </c>
    </row>
    <row r="28" spans="1:13" x14ac:dyDescent="0.2">
      <c r="A28" s="36"/>
      <c r="B28" s="36"/>
      <c r="C28" s="37"/>
      <c r="D28" s="36"/>
      <c r="E28" s="84"/>
      <c r="F28" s="83"/>
      <c r="G28" s="86"/>
      <c r="H28" s="25"/>
      <c r="I28" s="24"/>
      <c r="J28" s="88"/>
      <c r="K28" s="89"/>
      <c r="L28" s="44">
        <f t="shared" si="0"/>
        <v>0</v>
      </c>
      <c r="M28" s="45">
        <f t="shared" si="1"/>
        <v>0</v>
      </c>
    </row>
    <row r="29" spans="1:13" x14ac:dyDescent="0.2">
      <c r="A29" s="36"/>
      <c r="B29" s="36"/>
      <c r="C29" s="37"/>
      <c r="D29" s="36"/>
      <c r="E29" s="84"/>
      <c r="F29" s="83"/>
      <c r="G29" s="86"/>
      <c r="H29" s="25"/>
      <c r="I29" s="24"/>
      <c r="J29" s="88"/>
      <c r="K29" s="89"/>
      <c r="L29" s="44">
        <f t="shared" si="0"/>
        <v>0</v>
      </c>
      <c r="M29" s="45">
        <f t="shared" si="1"/>
        <v>0</v>
      </c>
    </row>
    <row r="30" spans="1:13" x14ac:dyDescent="0.2">
      <c r="A30" s="36"/>
      <c r="B30" s="36"/>
      <c r="C30" s="37"/>
      <c r="D30" s="36"/>
      <c r="E30" s="84"/>
      <c r="F30" s="83"/>
      <c r="G30" s="86"/>
      <c r="H30" s="25"/>
      <c r="I30" s="24"/>
      <c r="J30" s="88"/>
      <c r="K30" s="89"/>
      <c r="L30" s="44">
        <f t="shared" si="0"/>
        <v>0</v>
      </c>
      <c r="M30" s="45">
        <f t="shared" si="1"/>
        <v>0</v>
      </c>
    </row>
    <row r="31" spans="1:13" x14ac:dyDescent="0.2">
      <c r="A31" s="36"/>
      <c r="B31" s="36"/>
      <c r="C31" s="37"/>
      <c r="D31" s="36"/>
      <c r="E31" s="84"/>
      <c r="F31" s="83"/>
      <c r="G31" s="86"/>
      <c r="H31" s="25"/>
      <c r="I31" s="24"/>
      <c r="J31" s="88"/>
      <c r="K31" s="89"/>
      <c r="L31" s="44">
        <f t="shared" si="0"/>
        <v>0</v>
      </c>
      <c r="M31" s="45">
        <f t="shared" si="1"/>
        <v>0</v>
      </c>
    </row>
    <row r="32" spans="1:13" x14ac:dyDescent="0.2">
      <c r="E32" s="85"/>
      <c r="F32" s="85"/>
      <c r="G32" s="87"/>
      <c r="H32" s="82"/>
      <c r="I32" s="82"/>
    </row>
    <row r="33" spans="5:9" x14ac:dyDescent="0.2">
      <c r="E33" s="85"/>
      <c r="F33" s="85"/>
      <c r="G33" s="87"/>
      <c r="H33" s="82"/>
      <c r="I33" s="82"/>
    </row>
    <row r="34" spans="5:9" x14ac:dyDescent="0.2">
      <c r="E34" s="85"/>
      <c r="F34" s="85"/>
      <c r="G34" s="87"/>
      <c r="H34" s="82"/>
      <c r="I34" s="82"/>
    </row>
    <row r="35" spans="5:9" x14ac:dyDescent="0.2">
      <c r="E35" s="85"/>
      <c r="F35" s="85"/>
      <c r="G35" s="87"/>
      <c r="H35" s="82"/>
      <c r="I35" s="82"/>
    </row>
    <row r="36" spans="5:9" x14ac:dyDescent="0.2">
      <c r="E36" s="85"/>
      <c r="F36" s="85"/>
      <c r="G36" s="87"/>
      <c r="H36" s="82"/>
      <c r="I36" s="82"/>
    </row>
    <row r="37" spans="5:9" x14ac:dyDescent="0.2">
      <c r="E37" s="85"/>
      <c r="F37" s="85"/>
      <c r="G37" s="87"/>
      <c r="H37" s="82"/>
      <c r="I37" s="82"/>
    </row>
    <row r="38" spans="5:9" x14ac:dyDescent="0.2">
      <c r="E38" s="85"/>
      <c r="F38" s="85"/>
      <c r="G38" s="87"/>
      <c r="H38" s="82"/>
      <c r="I38" s="82"/>
    </row>
    <row r="39" spans="5:9" x14ac:dyDescent="0.2">
      <c r="E39" s="85"/>
      <c r="F39" s="85"/>
      <c r="G39" s="87"/>
      <c r="H39" s="82"/>
      <c r="I39" s="82"/>
    </row>
    <row r="40" spans="5:9" x14ac:dyDescent="0.2">
      <c r="E40" s="85"/>
      <c r="F40" s="85"/>
      <c r="G40" s="87"/>
      <c r="H40" s="82"/>
      <c r="I40" s="82"/>
    </row>
    <row r="41" spans="5:9" x14ac:dyDescent="0.2">
      <c r="E41" s="85"/>
      <c r="F41" s="85"/>
      <c r="G41" s="87"/>
      <c r="H41" s="82"/>
      <c r="I41" s="82"/>
    </row>
    <row r="42" spans="5:9" x14ac:dyDescent="0.2">
      <c r="E42" s="85"/>
      <c r="F42" s="85"/>
      <c r="H42" s="82"/>
      <c r="I42" s="82"/>
    </row>
    <row r="43" spans="5:9" x14ac:dyDescent="0.2">
      <c r="E43" s="85"/>
      <c r="F43" s="85"/>
      <c r="H43" s="82"/>
      <c r="I43" s="82"/>
    </row>
    <row r="44" spans="5:9" x14ac:dyDescent="0.2">
      <c r="E44" s="85"/>
      <c r="F44" s="85"/>
      <c r="H44" s="82"/>
      <c r="I44" s="82"/>
    </row>
    <row r="45" spans="5:9" x14ac:dyDescent="0.2">
      <c r="E45" s="85"/>
      <c r="F45" s="85"/>
      <c r="H45" s="82"/>
      <c r="I45" s="82"/>
    </row>
    <row r="46" spans="5:9" x14ac:dyDescent="0.2">
      <c r="E46" s="85"/>
      <c r="F46" s="85"/>
      <c r="H46" s="82"/>
      <c r="I46" s="82"/>
    </row>
    <row r="47" spans="5:9" x14ac:dyDescent="0.2">
      <c r="E47" s="85"/>
      <c r="F47" s="85"/>
      <c r="H47" s="82"/>
      <c r="I47" s="82"/>
    </row>
    <row r="48" spans="5:9" x14ac:dyDescent="0.2">
      <c r="E48" s="85"/>
      <c r="F48" s="85"/>
      <c r="H48" s="82"/>
      <c r="I48" s="82"/>
    </row>
    <row r="49" spans="5:6" x14ac:dyDescent="0.2">
      <c r="E49" s="85"/>
      <c r="F49" s="85"/>
    </row>
    <row r="50" spans="5:6" x14ac:dyDescent="0.2">
      <c r="E50" s="85"/>
      <c r="F50" s="85"/>
    </row>
    <row r="51" spans="5:6" x14ac:dyDescent="0.2">
      <c r="E51" s="85"/>
      <c r="F51" s="85"/>
    </row>
    <row r="52" spans="5:6" x14ac:dyDescent="0.2">
      <c r="E52" s="85"/>
      <c r="F52" s="85"/>
    </row>
    <row r="53" spans="5:6" x14ac:dyDescent="0.2">
      <c r="E53" s="85"/>
      <c r="F53" s="85"/>
    </row>
    <row r="54" spans="5:6" x14ac:dyDescent="0.2">
      <c r="E54" s="82"/>
      <c r="F54" s="82"/>
    </row>
    <row r="55" spans="5:6" x14ac:dyDescent="0.2">
      <c r="E55" s="82"/>
      <c r="F55" s="82"/>
    </row>
    <row r="56" spans="5:6" x14ac:dyDescent="0.2">
      <c r="E56" s="82"/>
      <c r="F56" s="82"/>
    </row>
    <row r="57" spans="5:6" x14ac:dyDescent="0.2">
      <c r="E57" s="82"/>
      <c r="F57" s="82"/>
    </row>
    <row r="58" spans="5:6" x14ac:dyDescent="0.2">
      <c r="E58" s="82"/>
      <c r="F58" s="82"/>
    </row>
    <row r="59" spans="5:6" x14ac:dyDescent="0.2">
      <c r="E59" s="82"/>
      <c r="F59" s="82"/>
    </row>
    <row r="60" spans="5:6" x14ac:dyDescent="0.2">
      <c r="E60" s="82"/>
      <c r="F60" s="82"/>
    </row>
    <row r="61" spans="5:6" x14ac:dyDescent="0.2">
      <c r="E61" s="82"/>
      <c r="F61" s="82"/>
    </row>
    <row r="62" spans="5:6" x14ac:dyDescent="0.2">
      <c r="E62" s="82"/>
      <c r="F62" s="82"/>
    </row>
    <row r="63" spans="5:6" x14ac:dyDescent="0.2">
      <c r="E63" s="82"/>
      <c r="F63" s="82"/>
    </row>
    <row r="64" spans="5:6" x14ac:dyDescent="0.2">
      <c r="E64" s="82"/>
      <c r="F64" s="82"/>
    </row>
    <row r="65" spans="5:6" x14ac:dyDescent="0.2">
      <c r="E65" s="82"/>
      <c r="F65" s="82"/>
    </row>
    <row r="66" spans="5:6" x14ac:dyDescent="0.2">
      <c r="E66" s="82"/>
      <c r="F66" s="82"/>
    </row>
    <row r="67" spans="5:6" x14ac:dyDescent="0.2">
      <c r="E67" s="82"/>
      <c r="F67" s="82"/>
    </row>
    <row r="68" spans="5:6" x14ac:dyDescent="0.2">
      <c r="E68" s="82"/>
      <c r="F68" s="82"/>
    </row>
    <row r="69" spans="5:6" x14ac:dyDescent="0.2">
      <c r="E69" s="82"/>
      <c r="F69" s="82"/>
    </row>
    <row r="70" spans="5:6" x14ac:dyDescent="0.2">
      <c r="E70" s="82"/>
      <c r="F70" s="82"/>
    </row>
    <row r="71" spans="5:6" x14ac:dyDescent="0.2">
      <c r="E71" s="82"/>
      <c r="F71" s="82"/>
    </row>
    <row r="72" spans="5:6" x14ac:dyDescent="0.2">
      <c r="E72" s="82"/>
      <c r="F72" s="82"/>
    </row>
    <row r="73" spans="5:6" x14ac:dyDescent="0.2">
      <c r="E73" s="82"/>
      <c r="F73" s="82"/>
    </row>
    <row r="74" spans="5:6" x14ac:dyDescent="0.2">
      <c r="E74" s="82"/>
      <c r="F74" s="82"/>
    </row>
    <row r="75" spans="5:6" x14ac:dyDescent="0.2">
      <c r="E75" s="82"/>
      <c r="F75" s="82"/>
    </row>
    <row r="76" spans="5:6" x14ac:dyDescent="0.2">
      <c r="E76" s="82"/>
      <c r="F76" s="82"/>
    </row>
    <row r="77" spans="5:6" x14ac:dyDescent="0.2">
      <c r="E77" s="82"/>
      <c r="F77" s="82"/>
    </row>
    <row r="78" spans="5:6" x14ac:dyDescent="0.2">
      <c r="E78" s="82"/>
      <c r="F78" s="82"/>
    </row>
    <row r="79" spans="5:6" x14ac:dyDescent="0.2">
      <c r="E79" s="82"/>
      <c r="F79" s="82"/>
    </row>
    <row r="80" spans="5:6" x14ac:dyDescent="0.2">
      <c r="E80" s="82"/>
      <c r="F80" s="82"/>
    </row>
    <row r="81" spans="5:6" x14ac:dyDescent="0.2">
      <c r="E81" s="82"/>
      <c r="F81" s="82"/>
    </row>
    <row r="82" spans="5:6" x14ac:dyDescent="0.2">
      <c r="E82" s="82"/>
      <c r="F82" s="82"/>
    </row>
    <row r="83" spans="5:6" x14ac:dyDescent="0.2">
      <c r="E83" s="82"/>
      <c r="F83" s="82"/>
    </row>
    <row r="84" spans="5:6" x14ac:dyDescent="0.2">
      <c r="E84" s="82"/>
      <c r="F84" s="82"/>
    </row>
    <row r="85" spans="5:6" x14ac:dyDescent="0.2">
      <c r="E85" s="82"/>
      <c r="F85" s="82"/>
    </row>
    <row r="86" spans="5:6" x14ac:dyDescent="0.2">
      <c r="E86" s="82"/>
      <c r="F86" s="82"/>
    </row>
    <row r="87" spans="5:6" x14ac:dyDescent="0.2">
      <c r="E87" s="82"/>
      <c r="F87" s="82"/>
    </row>
    <row r="88" spans="5:6" x14ac:dyDescent="0.2">
      <c r="E88" s="82"/>
      <c r="F88" s="82"/>
    </row>
    <row r="89" spans="5:6" x14ac:dyDescent="0.2">
      <c r="E89" s="82"/>
      <c r="F89" s="82"/>
    </row>
    <row r="90" spans="5:6" x14ac:dyDescent="0.2">
      <c r="E90" s="82"/>
      <c r="F90" s="82"/>
    </row>
    <row r="91" spans="5:6" x14ac:dyDescent="0.2">
      <c r="E91" s="82"/>
      <c r="F91" s="82"/>
    </row>
    <row r="92" spans="5:6" x14ac:dyDescent="0.2">
      <c r="E92" s="82"/>
      <c r="F92" s="82"/>
    </row>
    <row r="93" spans="5:6" x14ac:dyDescent="0.2">
      <c r="E93" s="82"/>
      <c r="F93" s="82"/>
    </row>
    <row r="94" spans="5:6" x14ac:dyDescent="0.2">
      <c r="E94" s="82"/>
      <c r="F94" s="82"/>
    </row>
    <row r="95" spans="5:6" x14ac:dyDescent="0.2">
      <c r="E95" s="82"/>
      <c r="F95" s="82"/>
    </row>
    <row r="96" spans="5:6" x14ac:dyDescent="0.2">
      <c r="E96" s="82"/>
      <c r="F96" s="82"/>
    </row>
    <row r="97" spans="5:6" x14ac:dyDescent="0.2">
      <c r="E97" s="82"/>
      <c r="F97" s="82"/>
    </row>
    <row r="98" spans="5:6" x14ac:dyDescent="0.2">
      <c r="E98" s="82"/>
      <c r="F98" s="82"/>
    </row>
    <row r="99" spans="5:6" x14ac:dyDescent="0.2">
      <c r="E99" s="82"/>
      <c r="F99" s="82"/>
    </row>
    <row r="100" spans="5:6" x14ac:dyDescent="0.2">
      <c r="E100" s="82"/>
      <c r="F100" s="82"/>
    </row>
    <row r="101" spans="5:6" x14ac:dyDescent="0.2">
      <c r="E101" s="82"/>
      <c r="F101" s="82"/>
    </row>
    <row r="102" spans="5:6" x14ac:dyDescent="0.2">
      <c r="E102" s="82"/>
      <c r="F102" s="82"/>
    </row>
    <row r="103" spans="5:6" x14ac:dyDescent="0.2">
      <c r="E103" s="82"/>
      <c r="F103" s="82"/>
    </row>
    <row r="104" spans="5:6" x14ac:dyDescent="0.2">
      <c r="E104" s="82"/>
      <c r="F104" s="82"/>
    </row>
    <row r="105" spans="5:6" x14ac:dyDescent="0.2">
      <c r="E105" s="82"/>
      <c r="F105" s="82"/>
    </row>
    <row r="106" spans="5:6" x14ac:dyDescent="0.2">
      <c r="E106" s="82"/>
      <c r="F106" s="82"/>
    </row>
    <row r="107" spans="5:6" x14ac:dyDescent="0.2">
      <c r="E107" s="82"/>
      <c r="F107" s="82"/>
    </row>
    <row r="108" spans="5:6" x14ac:dyDescent="0.2">
      <c r="E108" s="82"/>
      <c r="F108" s="82"/>
    </row>
    <row r="109" spans="5:6" x14ac:dyDescent="0.2">
      <c r="E109" s="82"/>
      <c r="F109" s="82"/>
    </row>
    <row r="110" spans="5:6" x14ac:dyDescent="0.2">
      <c r="E110" s="82"/>
      <c r="F110" s="82"/>
    </row>
    <row r="111" spans="5:6" x14ac:dyDescent="0.2">
      <c r="E111" s="82"/>
      <c r="F111" s="82"/>
    </row>
    <row r="112" spans="5:6" x14ac:dyDescent="0.2">
      <c r="E112" s="82"/>
      <c r="F112" s="82"/>
    </row>
    <row r="113" spans="5:6" x14ac:dyDescent="0.2">
      <c r="E113" s="82"/>
      <c r="F113" s="82"/>
    </row>
    <row r="114" spans="5:6" x14ac:dyDescent="0.2">
      <c r="E114" s="82"/>
      <c r="F114" s="82"/>
    </row>
    <row r="115" spans="5:6" x14ac:dyDescent="0.2">
      <c r="E115" s="82"/>
      <c r="F115" s="82"/>
    </row>
  </sheetData>
  <sheetProtection deleteRows="0"/>
  <protectedRanges>
    <protectedRange sqref="A19:J31" name="PersonnelRange2"/>
    <protectedRange sqref="F6" name="PersonnelRange_1"/>
  </protectedRanges>
  <mergeCells count="15">
    <mergeCell ref="A6:E6"/>
    <mergeCell ref="A8:M8"/>
    <mergeCell ref="F1:M1"/>
    <mergeCell ref="A7:M7"/>
    <mergeCell ref="F2:M2"/>
    <mergeCell ref="F4:M4"/>
    <mergeCell ref="F6:M6"/>
    <mergeCell ref="A5:M5"/>
    <mergeCell ref="L3:M3"/>
    <mergeCell ref="E3:G3"/>
    <mergeCell ref="A3:D3"/>
    <mergeCell ref="H3:K3"/>
    <mergeCell ref="A1:E1"/>
    <mergeCell ref="A2:E2"/>
    <mergeCell ref="A4:E4"/>
  </mergeCells>
  <phoneticPr fontId="2" type="noConversion"/>
  <pageMargins left="0.75" right="0.75" top="0.75" bottom="1" header="0.5" footer="0.5"/>
  <pageSetup paperSize="176" scale="72" fitToHeight="0" orientation="landscape" horizontalDpi="300" verticalDpi="300" r:id="rId1"/>
  <headerFooter alignWithMargins="0">
    <oddHeader>&amp;LPersonnel
&amp;C&amp;"Arial,Bold"EMAC Mission Ready Package Cost Estimate</oddHeader>
    <oddFooter>&amp;L&amp;8Copyright © 2008-2009 NEMA&amp;C&amp;8&amp;P&amp;R&amp;8&amp;D</oddFooter>
  </headerFooter>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Q61"/>
  <sheetViews>
    <sheetView view="pageBreakPreview" topLeftCell="A4" zoomScaleNormal="55" zoomScaleSheetLayoutView="100" workbookViewId="0">
      <selection activeCell="M12" sqref="M12"/>
    </sheetView>
  </sheetViews>
  <sheetFormatPr defaultColWidth="8.85546875" defaultRowHeight="25.5" customHeight="1" x14ac:dyDescent="0.2"/>
  <cols>
    <col min="1" max="1" width="4.28515625" style="1" customWidth="1"/>
    <col min="2" max="2" width="7.7109375" style="1" customWidth="1"/>
    <col min="3" max="3" width="7.85546875" style="1" customWidth="1"/>
    <col min="4" max="6" width="8.85546875" style="1"/>
    <col min="7" max="8" width="8.42578125" style="1" customWidth="1"/>
    <col min="9" max="9" width="13.42578125" style="1" customWidth="1"/>
    <col min="10" max="10" width="9.140625" style="1" customWidth="1"/>
    <col min="11" max="11" width="12.85546875" style="1" customWidth="1"/>
    <col min="12" max="12" width="0.42578125" style="1" customWidth="1"/>
    <col min="13" max="13" width="11.42578125" style="1" customWidth="1"/>
    <col min="14" max="14" width="8.140625" style="1" customWidth="1"/>
    <col min="15" max="15" width="8.140625" style="1" hidden="1" customWidth="1"/>
    <col min="16" max="16" width="11.42578125" style="1" customWidth="1"/>
    <col min="17" max="17" width="14" style="1" customWidth="1"/>
    <col min="18" max="16384" width="8.85546875" style="1"/>
  </cols>
  <sheetData>
    <row r="1" spans="1:17" ht="44.25" customHeight="1" x14ac:dyDescent="0.2">
      <c r="A1" s="232" t="s">
        <v>17</v>
      </c>
      <c r="B1" s="405"/>
      <c r="C1" s="405"/>
      <c r="D1" s="405"/>
      <c r="E1" s="405"/>
      <c r="F1" s="407">
        <f>MRP!F2</f>
        <v>0</v>
      </c>
      <c r="G1" s="407"/>
      <c r="H1" s="407"/>
      <c r="I1" s="407"/>
      <c r="J1" s="407"/>
      <c r="K1" s="407"/>
      <c r="L1" s="407"/>
      <c r="M1" s="407"/>
      <c r="N1" s="407"/>
      <c r="O1" s="407"/>
      <c r="P1" s="407"/>
      <c r="Q1" s="407"/>
    </row>
    <row r="2" spans="1:17" ht="25.5" customHeight="1" x14ac:dyDescent="0.2">
      <c r="A2" s="179" t="s">
        <v>207</v>
      </c>
      <c r="B2" s="406"/>
      <c r="C2" s="406"/>
      <c r="D2" s="406"/>
      <c r="E2" s="406"/>
      <c r="F2" s="374">
        <f>MRP!F3</f>
        <v>0</v>
      </c>
      <c r="G2" s="374"/>
      <c r="H2" s="374"/>
      <c r="I2" s="374"/>
      <c r="J2" s="374"/>
      <c r="K2" s="374"/>
      <c r="L2" s="374"/>
      <c r="M2" s="374"/>
      <c r="N2" s="374"/>
      <c r="O2" s="374"/>
      <c r="P2" s="374"/>
      <c r="Q2" s="374"/>
    </row>
    <row r="3" spans="1:17" ht="56.25" customHeight="1" x14ac:dyDescent="0.2">
      <c r="A3" s="408" t="s">
        <v>173</v>
      </c>
      <c r="B3" s="409"/>
      <c r="C3" s="409"/>
      <c r="D3" s="409"/>
      <c r="E3" s="409"/>
      <c r="F3" s="409"/>
      <c r="G3" s="409"/>
      <c r="H3" s="409"/>
      <c r="I3" s="409"/>
      <c r="J3" s="409"/>
      <c r="K3" s="409"/>
      <c r="L3" s="409"/>
      <c r="M3" s="409"/>
      <c r="N3" s="409"/>
      <c r="O3" s="409"/>
      <c r="P3" s="409"/>
      <c r="Q3" s="410"/>
    </row>
    <row r="4" spans="1:17" ht="3.75" customHeight="1" x14ac:dyDescent="0.2">
      <c r="A4" s="411"/>
      <c r="B4" s="411"/>
      <c r="C4" s="411"/>
      <c r="D4" s="411"/>
      <c r="E4" s="412"/>
      <c r="F4" s="412"/>
      <c r="G4" s="412"/>
      <c r="H4" s="412"/>
      <c r="I4" s="412"/>
      <c r="J4" s="411"/>
      <c r="K4" s="411"/>
      <c r="L4" s="411"/>
      <c r="M4" s="411"/>
      <c r="N4" s="411"/>
      <c r="O4" s="411"/>
      <c r="P4" s="411"/>
      <c r="Q4" s="411"/>
    </row>
    <row r="5" spans="1:17" s="8" customFormat="1" ht="25.5" customHeight="1" x14ac:dyDescent="0.2">
      <c r="A5" s="267" t="s">
        <v>69</v>
      </c>
      <c r="B5" s="267"/>
      <c r="C5" s="267"/>
      <c r="D5" s="267"/>
      <c r="E5" s="267"/>
      <c r="F5" s="267"/>
      <c r="G5" s="294">
        <f>SUM(K12:K61)</f>
        <v>300</v>
      </c>
      <c r="H5" s="294"/>
      <c r="I5" s="294"/>
      <c r="J5" s="267" t="s">
        <v>70</v>
      </c>
      <c r="K5" s="267"/>
      <c r="L5" s="267"/>
      <c r="M5" s="267"/>
      <c r="N5" s="30"/>
      <c r="O5" s="65"/>
      <c r="P5" s="413">
        <f>SUM(Q12:Q61)</f>
        <v>0</v>
      </c>
      <c r="Q5" s="413"/>
    </row>
    <row r="6" spans="1:17" ht="4.5" customHeight="1" x14ac:dyDescent="0.2">
      <c r="A6" s="422"/>
      <c r="B6" s="422"/>
      <c r="C6" s="422"/>
      <c r="D6" s="422"/>
      <c r="E6" s="422"/>
      <c r="F6" s="422"/>
      <c r="G6" s="422"/>
      <c r="H6" s="422"/>
      <c r="I6" s="422"/>
      <c r="J6" s="422"/>
      <c r="K6" s="422"/>
      <c r="L6" s="422"/>
      <c r="M6" s="422"/>
      <c r="N6" s="422"/>
      <c r="O6" s="422"/>
      <c r="P6" s="422"/>
      <c r="Q6" s="422"/>
    </row>
    <row r="7" spans="1:17" ht="25.5" customHeight="1" x14ac:dyDescent="0.2">
      <c r="A7" s="424" t="s">
        <v>90</v>
      </c>
      <c r="B7" s="424"/>
      <c r="C7" s="424"/>
      <c r="D7" s="423">
        <f>COUNTA(B12:B61)</f>
        <v>3</v>
      </c>
      <c r="E7" s="423"/>
      <c r="F7" s="420" t="s">
        <v>116</v>
      </c>
      <c r="G7" s="420"/>
      <c r="H7" s="420"/>
      <c r="I7" s="2">
        <v>0</v>
      </c>
      <c r="J7" s="420" t="s">
        <v>117</v>
      </c>
      <c r="K7" s="420"/>
      <c r="L7" s="420"/>
      <c r="M7" s="420"/>
      <c r="N7" s="425"/>
      <c r="O7" s="426"/>
      <c r="P7" s="426"/>
      <c r="Q7" s="427"/>
    </row>
    <row r="8" spans="1:17" ht="3.75" customHeight="1" x14ac:dyDescent="0.2">
      <c r="A8" s="434" t="s">
        <v>89</v>
      </c>
      <c r="B8" s="434"/>
      <c r="C8" s="434"/>
      <c r="D8" s="434"/>
      <c r="E8" s="434"/>
      <c r="F8" s="434"/>
      <c r="G8" s="434"/>
      <c r="H8" s="434"/>
      <c r="I8" s="434"/>
      <c r="J8" s="434"/>
      <c r="K8" s="434"/>
      <c r="L8" s="434"/>
      <c r="M8" s="434"/>
      <c r="N8" s="434"/>
      <c r="O8" s="434"/>
      <c r="P8" s="434"/>
      <c r="Q8" s="434"/>
    </row>
    <row r="9" spans="1:17" ht="16.5" customHeight="1" x14ac:dyDescent="0.2">
      <c r="A9" s="421" t="s">
        <v>73</v>
      </c>
      <c r="B9" s="421"/>
      <c r="C9" s="421"/>
      <c r="D9" s="421"/>
      <c r="E9" s="421"/>
      <c r="F9" s="421"/>
      <c r="G9" s="421"/>
      <c r="H9" s="421"/>
      <c r="I9" s="421"/>
      <c r="J9" s="421"/>
      <c r="K9" s="421"/>
      <c r="L9" s="421"/>
      <c r="M9" s="421"/>
      <c r="N9" s="421"/>
      <c r="O9" s="421"/>
      <c r="P9" s="421"/>
      <c r="Q9" s="421"/>
    </row>
    <row r="10" spans="1:17" ht="16.5" customHeight="1" x14ac:dyDescent="0.2">
      <c r="A10" s="414" t="s">
        <v>68</v>
      </c>
      <c r="B10" s="415"/>
      <c r="C10" s="415"/>
      <c r="D10" s="415"/>
      <c r="E10" s="415"/>
      <c r="F10" s="415"/>
      <c r="G10" s="415"/>
      <c r="H10" s="416"/>
      <c r="I10" s="428" t="s">
        <v>66</v>
      </c>
      <c r="J10" s="429"/>
      <c r="K10" s="430"/>
      <c r="L10" s="431"/>
      <c r="M10" s="428" t="s">
        <v>113</v>
      </c>
      <c r="N10" s="429"/>
      <c r="O10" s="429"/>
      <c r="P10" s="429"/>
      <c r="Q10" s="430"/>
    </row>
    <row r="11" spans="1:17" s="8" customFormat="1" ht="25.5" customHeight="1" x14ac:dyDescent="0.2">
      <c r="A11" s="417"/>
      <c r="B11" s="418"/>
      <c r="C11" s="418"/>
      <c r="D11" s="418"/>
      <c r="E11" s="418"/>
      <c r="F11" s="418"/>
      <c r="G11" s="418"/>
      <c r="H11" s="419"/>
      <c r="I11" s="60" t="s">
        <v>63</v>
      </c>
      <c r="J11" s="60" t="s">
        <v>64</v>
      </c>
      <c r="K11" s="46" t="s">
        <v>114</v>
      </c>
      <c r="L11" s="432"/>
      <c r="M11" s="60" t="s">
        <v>67</v>
      </c>
      <c r="N11" s="60" t="s">
        <v>64</v>
      </c>
      <c r="O11" s="60" t="s">
        <v>163</v>
      </c>
      <c r="P11" s="60" t="s">
        <v>115</v>
      </c>
      <c r="Q11" s="46" t="s">
        <v>62</v>
      </c>
    </row>
    <row r="12" spans="1:17" ht="24.75" customHeight="1" x14ac:dyDescent="0.2">
      <c r="A12" s="49">
        <v>1</v>
      </c>
      <c r="B12" s="394" t="s">
        <v>255</v>
      </c>
      <c r="C12" s="394"/>
      <c r="D12" s="394"/>
      <c r="E12" s="394"/>
      <c r="F12" s="394"/>
      <c r="G12" s="394"/>
      <c r="H12" s="394"/>
      <c r="I12" s="32">
        <v>300</v>
      </c>
      <c r="J12" s="33">
        <v>1</v>
      </c>
      <c r="K12" s="47">
        <f>I12*J12</f>
        <v>300</v>
      </c>
      <c r="L12" s="432"/>
      <c r="M12" s="102"/>
      <c r="N12" s="96"/>
      <c r="O12" s="103"/>
      <c r="P12" s="104"/>
      <c r="Q12" s="48">
        <f>(M12*N12)*P12</f>
        <v>0</v>
      </c>
    </row>
    <row r="13" spans="1:17" ht="24.75" customHeight="1" x14ac:dyDescent="0.2">
      <c r="A13" s="49">
        <v>2</v>
      </c>
      <c r="B13" s="398" t="s">
        <v>259</v>
      </c>
      <c r="C13" s="398"/>
      <c r="D13" s="398"/>
      <c r="E13" s="398"/>
      <c r="F13" s="398"/>
      <c r="G13" s="398"/>
      <c r="H13" s="398"/>
      <c r="I13" s="32"/>
      <c r="J13" s="33"/>
      <c r="K13" s="47">
        <f t="shared" ref="K13:K41" si="0">I13*J13</f>
        <v>0</v>
      </c>
      <c r="L13" s="432"/>
      <c r="M13" s="102"/>
      <c r="N13" s="96"/>
      <c r="O13" s="103"/>
      <c r="P13" s="104"/>
      <c r="Q13" s="48">
        <f t="shared" ref="Q13:Q61" si="1">(M13*N13)*P13</f>
        <v>0</v>
      </c>
    </row>
    <row r="14" spans="1:17" ht="24.75" customHeight="1" x14ac:dyDescent="0.2">
      <c r="A14" s="49">
        <v>3</v>
      </c>
      <c r="B14" s="399" t="s">
        <v>260</v>
      </c>
      <c r="C14" s="400"/>
      <c r="D14" s="400"/>
      <c r="E14" s="400"/>
      <c r="F14" s="400"/>
      <c r="G14" s="400"/>
      <c r="H14" s="401"/>
      <c r="I14" s="32"/>
      <c r="J14" s="33"/>
      <c r="K14" s="47">
        <f t="shared" si="0"/>
        <v>0</v>
      </c>
      <c r="L14" s="432"/>
      <c r="M14" s="32"/>
      <c r="N14" s="33"/>
      <c r="O14" s="68">
        <f t="shared" ref="O14:O61" si="2">M14*N14</f>
        <v>0</v>
      </c>
      <c r="P14" s="34"/>
      <c r="Q14" s="48">
        <f t="shared" si="1"/>
        <v>0</v>
      </c>
    </row>
    <row r="15" spans="1:17" ht="24.75" customHeight="1" x14ac:dyDescent="0.2">
      <c r="A15" s="49">
        <v>4</v>
      </c>
      <c r="B15" s="402"/>
      <c r="C15" s="403"/>
      <c r="D15" s="403"/>
      <c r="E15" s="403"/>
      <c r="F15" s="403"/>
      <c r="G15" s="403"/>
      <c r="H15" s="404"/>
      <c r="I15" s="100"/>
      <c r="J15" s="101"/>
      <c r="K15" s="47">
        <f t="shared" si="0"/>
        <v>0</v>
      </c>
      <c r="L15" s="432"/>
      <c r="M15" s="32"/>
      <c r="N15" s="33"/>
      <c r="O15" s="68">
        <f t="shared" si="2"/>
        <v>0</v>
      </c>
      <c r="P15" s="34"/>
      <c r="Q15" s="48">
        <f t="shared" si="1"/>
        <v>0</v>
      </c>
    </row>
    <row r="16" spans="1:17" ht="24.75" customHeight="1" x14ac:dyDescent="0.2">
      <c r="A16" s="49">
        <v>5</v>
      </c>
      <c r="B16" s="402"/>
      <c r="C16" s="403"/>
      <c r="D16" s="403"/>
      <c r="E16" s="403"/>
      <c r="F16" s="403"/>
      <c r="G16" s="403"/>
      <c r="H16" s="404"/>
      <c r="I16" s="100"/>
      <c r="J16" s="101"/>
      <c r="K16" s="47">
        <f t="shared" si="0"/>
        <v>0</v>
      </c>
      <c r="L16" s="432"/>
      <c r="M16" s="32"/>
      <c r="N16" s="33"/>
      <c r="O16" s="68">
        <f t="shared" si="2"/>
        <v>0</v>
      </c>
      <c r="P16" s="34"/>
      <c r="Q16" s="48">
        <f t="shared" si="1"/>
        <v>0</v>
      </c>
    </row>
    <row r="17" spans="1:17" ht="24.75" customHeight="1" x14ac:dyDescent="0.2">
      <c r="A17" s="49">
        <v>6</v>
      </c>
      <c r="B17" s="395"/>
      <c r="C17" s="396"/>
      <c r="D17" s="396"/>
      <c r="E17" s="396"/>
      <c r="F17" s="396"/>
      <c r="G17" s="396"/>
      <c r="H17" s="397"/>
      <c r="I17" s="100"/>
      <c r="J17" s="101"/>
      <c r="K17" s="47">
        <f t="shared" si="0"/>
        <v>0</v>
      </c>
      <c r="L17" s="432"/>
      <c r="M17" s="32"/>
      <c r="N17" s="33"/>
      <c r="O17" s="68">
        <f t="shared" si="2"/>
        <v>0</v>
      </c>
      <c r="P17" s="34"/>
      <c r="Q17" s="48">
        <f t="shared" si="1"/>
        <v>0</v>
      </c>
    </row>
    <row r="18" spans="1:17" ht="24.75" customHeight="1" x14ac:dyDescent="0.2">
      <c r="A18" s="49">
        <v>7</v>
      </c>
      <c r="B18" s="394"/>
      <c r="C18" s="394"/>
      <c r="D18" s="394"/>
      <c r="E18" s="394"/>
      <c r="F18" s="394"/>
      <c r="G18" s="394"/>
      <c r="H18" s="394"/>
      <c r="I18" s="100"/>
      <c r="J18" s="101"/>
      <c r="K18" s="47">
        <f t="shared" si="0"/>
        <v>0</v>
      </c>
      <c r="L18" s="432"/>
      <c r="M18" s="32"/>
      <c r="N18" s="33"/>
      <c r="O18" s="68">
        <f t="shared" si="2"/>
        <v>0</v>
      </c>
      <c r="P18" s="34"/>
      <c r="Q18" s="48">
        <f t="shared" si="1"/>
        <v>0</v>
      </c>
    </row>
    <row r="19" spans="1:17" ht="24.75" customHeight="1" x14ac:dyDescent="0.2">
      <c r="A19" s="49">
        <v>8</v>
      </c>
      <c r="B19" s="394"/>
      <c r="C19" s="394"/>
      <c r="D19" s="394"/>
      <c r="E19" s="394"/>
      <c r="F19" s="394"/>
      <c r="G19" s="394"/>
      <c r="H19" s="394"/>
      <c r="I19" s="100"/>
      <c r="J19" s="101"/>
      <c r="K19" s="47">
        <f t="shared" si="0"/>
        <v>0</v>
      </c>
      <c r="L19" s="432"/>
      <c r="M19" s="32"/>
      <c r="N19" s="33"/>
      <c r="O19" s="68">
        <f t="shared" si="2"/>
        <v>0</v>
      </c>
      <c r="P19" s="34"/>
      <c r="Q19" s="48">
        <f t="shared" si="1"/>
        <v>0</v>
      </c>
    </row>
    <row r="20" spans="1:17" ht="24.75" customHeight="1" x14ac:dyDescent="0.2">
      <c r="A20" s="49">
        <v>9</v>
      </c>
      <c r="B20" s="394"/>
      <c r="C20" s="394"/>
      <c r="D20" s="394"/>
      <c r="E20" s="394"/>
      <c r="F20" s="394"/>
      <c r="G20" s="394"/>
      <c r="H20" s="394"/>
      <c r="I20" s="100"/>
      <c r="J20" s="101"/>
      <c r="K20" s="47">
        <f t="shared" si="0"/>
        <v>0</v>
      </c>
      <c r="L20" s="432"/>
      <c r="M20" s="32"/>
      <c r="N20" s="33"/>
      <c r="O20" s="68">
        <f t="shared" si="2"/>
        <v>0</v>
      </c>
      <c r="P20" s="34"/>
      <c r="Q20" s="48">
        <f t="shared" si="1"/>
        <v>0</v>
      </c>
    </row>
    <row r="21" spans="1:17" ht="24.75" customHeight="1" x14ac:dyDescent="0.2">
      <c r="A21" s="49">
        <v>10</v>
      </c>
      <c r="B21" s="394"/>
      <c r="C21" s="394"/>
      <c r="D21" s="394"/>
      <c r="E21" s="394"/>
      <c r="F21" s="394"/>
      <c r="G21" s="394"/>
      <c r="H21" s="394"/>
      <c r="I21" s="100"/>
      <c r="J21" s="101"/>
      <c r="K21" s="47">
        <f t="shared" si="0"/>
        <v>0</v>
      </c>
      <c r="L21" s="432"/>
      <c r="M21" s="32"/>
      <c r="N21" s="33"/>
      <c r="O21" s="68">
        <f t="shared" si="2"/>
        <v>0</v>
      </c>
      <c r="P21" s="34"/>
      <c r="Q21" s="48">
        <f t="shared" si="1"/>
        <v>0</v>
      </c>
    </row>
    <row r="22" spans="1:17" ht="24.75" customHeight="1" x14ac:dyDescent="0.2">
      <c r="A22" s="49">
        <v>11</v>
      </c>
      <c r="B22" s="394"/>
      <c r="C22" s="394"/>
      <c r="D22" s="394"/>
      <c r="E22" s="394"/>
      <c r="F22" s="394"/>
      <c r="G22" s="394"/>
      <c r="H22" s="394"/>
      <c r="I22" s="100"/>
      <c r="J22" s="101"/>
      <c r="K22" s="47">
        <f t="shared" si="0"/>
        <v>0</v>
      </c>
      <c r="L22" s="432"/>
      <c r="M22" s="32"/>
      <c r="N22" s="33"/>
      <c r="O22" s="68">
        <f t="shared" si="2"/>
        <v>0</v>
      </c>
      <c r="P22" s="34"/>
      <c r="Q22" s="48">
        <f t="shared" si="1"/>
        <v>0</v>
      </c>
    </row>
    <row r="23" spans="1:17" ht="24.75" customHeight="1" x14ac:dyDescent="0.2">
      <c r="A23" s="49">
        <v>12</v>
      </c>
      <c r="B23" s="394"/>
      <c r="C23" s="394"/>
      <c r="D23" s="394"/>
      <c r="E23" s="394"/>
      <c r="F23" s="394"/>
      <c r="G23" s="394"/>
      <c r="H23" s="394"/>
      <c r="I23" s="100"/>
      <c r="J23" s="101"/>
      <c r="K23" s="47">
        <f t="shared" si="0"/>
        <v>0</v>
      </c>
      <c r="L23" s="432"/>
      <c r="M23" s="32"/>
      <c r="N23" s="33"/>
      <c r="O23" s="68">
        <f t="shared" si="2"/>
        <v>0</v>
      </c>
      <c r="P23" s="34"/>
      <c r="Q23" s="48">
        <f t="shared" si="1"/>
        <v>0</v>
      </c>
    </row>
    <row r="24" spans="1:17" ht="24.75" customHeight="1" x14ac:dyDescent="0.2">
      <c r="A24" s="49">
        <v>13</v>
      </c>
      <c r="B24" s="394"/>
      <c r="C24" s="394"/>
      <c r="D24" s="394"/>
      <c r="E24" s="394"/>
      <c r="F24" s="394"/>
      <c r="G24" s="394"/>
      <c r="H24" s="394"/>
      <c r="I24" s="100"/>
      <c r="J24" s="101"/>
      <c r="K24" s="47">
        <f t="shared" si="0"/>
        <v>0</v>
      </c>
      <c r="L24" s="432"/>
      <c r="M24" s="32"/>
      <c r="N24" s="33"/>
      <c r="O24" s="68">
        <f t="shared" si="2"/>
        <v>0</v>
      </c>
      <c r="P24" s="34"/>
      <c r="Q24" s="48">
        <f t="shared" si="1"/>
        <v>0</v>
      </c>
    </row>
    <row r="25" spans="1:17" ht="24.75" customHeight="1" x14ac:dyDescent="0.2">
      <c r="A25" s="49">
        <v>14</v>
      </c>
      <c r="B25" s="394"/>
      <c r="C25" s="394"/>
      <c r="D25" s="394"/>
      <c r="E25" s="394"/>
      <c r="F25" s="394"/>
      <c r="G25" s="394"/>
      <c r="H25" s="394"/>
      <c r="I25" s="100"/>
      <c r="J25" s="101"/>
      <c r="K25" s="47">
        <f t="shared" si="0"/>
        <v>0</v>
      </c>
      <c r="L25" s="432"/>
      <c r="M25" s="32"/>
      <c r="N25" s="33"/>
      <c r="O25" s="68">
        <f t="shared" si="2"/>
        <v>0</v>
      </c>
      <c r="P25" s="34"/>
      <c r="Q25" s="48">
        <f t="shared" si="1"/>
        <v>0</v>
      </c>
    </row>
    <row r="26" spans="1:17" ht="24.75" customHeight="1" x14ac:dyDescent="0.2">
      <c r="A26" s="49">
        <v>15</v>
      </c>
      <c r="B26" s="394"/>
      <c r="C26" s="394"/>
      <c r="D26" s="394"/>
      <c r="E26" s="394"/>
      <c r="F26" s="394"/>
      <c r="G26" s="394"/>
      <c r="H26" s="394"/>
      <c r="I26" s="32"/>
      <c r="J26" s="33"/>
      <c r="K26" s="47">
        <f t="shared" si="0"/>
        <v>0</v>
      </c>
      <c r="L26" s="432"/>
      <c r="M26" s="32"/>
      <c r="N26" s="33"/>
      <c r="O26" s="68">
        <f t="shared" si="2"/>
        <v>0</v>
      </c>
      <c r="P26" s="34"/>
      <c r="Q26" s="48">
        <f t="shared" si="1"/>
        <v>0</v>
      </c>
    </row>
    <row r="27" spans="1:17" ht="24.75" customHeight="1" x14ac:dyDescent="0.2">
      <c r="A27" s="49">
        <v>16</v>
      </c>
      <c r="B27" s="394"/>
      <c r="C27" s="394"/>
      <c r="D27" s="394"/>
      <c r="E27" s="394"/>
      <c r="F27" s="394"/>
      <c r="G27" s="394"/>
      <c r="H27" s="394"/>
      <c r="I27" s="32"/>
      <c r="J27" s="33"/>
      <c r="K27" s="47">
        <f t="shared" si="0"/>
        <v>0</v>
      </c>
      <c r="L27" s="432"/>
      <c r="M27" s="32"/>
      <c r="N27" s="33"/>
      <c r="O27" s="68">
        <f t="shared" si="2"/>
        <v>0</v>
      </c>
      <c r="P27" s="34"/>
      <c r="Q27" s="48">
        <f t="shared" si="1"/>
        <v>0</v>
      </c>
    </row>
    <row r="28" spans="1:17" ht="24.75" customHeight="1" x14ac:dyDescent="0.2">
      <c r="A28" s="49">
        <v>17</v>
      </c>
      <c r="B28" s="394"/>
      <c r="C28" s="394"/>
      <c r="D28" s="394"/>
      <c r="E28" s="394"/>
      <c r="F28" s="394"/>
      <c r="G28" s="394"/>
      <c r="H28" s="394"/>
      <c r="I28" s="32"/>
      <c r="J28" s="33"/>
      <c r="K28" s="47">
        <f t="shared" si="0"/>
        <v>0</v>
      </c>
      <c r="L28" s="432"/>
      <c r="M28" s="32"/>
      <c r="N28" s="33"/>
      <c r="O28" s="68">
        <f t="shared" si="2"/>
        <v>0</v>
      </c>
      <c r="P28" s="34"/>
      <c r="Q28" s="48">
        <f t="shared" si="1"/>
        <v>0</v>
      </c>
    </row>
    <row r="29" spans="1:17" ht="24.75" customHeight="1" x14ac:dyDescent="0.2">
      <c r="A29" s="49">
        <v>18</v>
      </c>
      <c r="B29" s="394"/>
      <c r="C29" s="394"/>
      <c r="D29" s="394"/>
      <c r="E29" s="394"/>
      <c r="F29" s="394"/>
      <c r="G29" s="394"/>
      <c r="H29" s="394"/>
      <c r="I29" s="32"/>
      <c r="J29" s="33"/>
      <c r="K29" s="47">
        <f t="shared" si="0"/>
        <v>0</v>
      </c>
      <c r="L29" s="432"/>
      <c r="M29" s="32"/>
      <c r="N29" s="33"/>
      <c r="O29" s="68">
        <f t="shared" si="2"/>
        <v>0</v>
      </c>
      <c r="P29" s="34"/>
      <c r="Q29" s="48">
        <f t="shared" si="1"/>
        <v>0</v>
      </c>
    </row>
    <row r="30" spans="1:17" ht="24.75" customHeight="1" x14ac:dyDescent="0.2">
      <c r="A30" s="49">
        <v>29</v>
      </c>
      <c r="B30" s="394"/>
      <c r="C30" s="394"/>
      <c r="D30" s="394"/>
      <c r="E30" s="394"/>
      <c r="F30" s="394"/>
      <c r="G30" s="394"/>
      <c r="H30" s="394"/>
      <c r="I30" s="32"/>
      <c r="J30" s="33"/>
      <c r="K30" s="47">
        <f t="shared" si="0"/>
        <v>0</v>
      </c>
      <c r="L30" s="432"/>
      <c r="M30" s="32"/>
      <c r="N30" s="33"/>
      <c r="O30" s="68">
        <f t="shared" si="2"/>
        <v>0</v>
      </c>
      <c r="P30" s="34"/>
      <c r="Q30" s="48">
        <f t="shared" si="1"/>
        <v>0</v>
      </c>
    </row>
    <row r="31" spans="1:17" ht="24.75" customHeight="1" x14ac:dyDescent="0.2">
      <c r="A31" s="49">
        <v>20</v>
      </c>
      <c r="B31" s="394"/>
      <c r="C31" s="394"/>
      <c r="D31" s="394"/>
      <c r="E31" s="394"/>
      <c r="F31" s="394"/>
      <c r="G31" s="394"/>
      <c r="H31" s="394"/>
      <c r="I31" s="32"/>
      <c r="J31" s="33"/>
      <c r="K31" s="47">
        <f t="shared" si="0"/>
        <v>0</v>
      </c>
      <c r="L31" s="432"/>
      <c r="M31" s="32"/>
      <c r="N31" s="33"/>
      <c r="O31" s="68">
        <f t="shared" si="2"/>
        <v>0</v>
      </c>
      <c r="P31" s="34"/>
      <c r="Q31" s="48">
        <f t="shared" si="1"/>
        <v>0</v>
      </c>
    </row>
    <row r="32" spans="1:17" ht="24.75" customHeight="1" x14ac:dyDescent="0.2">
      <c r="A32" s="49">
        <v>21</v>
      </c>
      <c r="B32" s="394"/>
      <c r="C32" s="394"/>
      <c r="D32" s="394"/>
      <c r="E32" s="394"/>
      <c r="F32" s="394"/>
      <c r="G32" s="394"/>
      <c r="H32" s="394"/>
      <c r="I32" s="32"/>
      <c r="J32" s="33"/>
      <c r="K32" s="47">
        <f t="shared" si="0"/>
        <v>0</v>
      </c>
      <c r="L32" s="432"/>
      <c r="M32" s="32"/>
      <c r="N32" s="33"/>
      <c r="O32" s="68">
        <f t="shared" si="2"/>
        <v>0</v>
      </c>
      <c r="P32" s="34"/>
      <c r="Q32" s="48">
        <f t="shared" si="1"/>
        <v>0</v>
      </c>
    </row>
    <row r="33" spans="1:17" ht="24.75" customHeight="1" x14ac:dyDescent="0.2">
      <c r="A33" s="49">
        <v>22</v>
      </c>
      <c r="B33" s="394"/>
      <c r="C33" s="394"/>
      <c r="D33" s="394"/>
      <c r="E33" s="394"/>
      <c r="F33" s="394"/>
      <c r="G33" s="394"/>
      <c r="H33" s="394"/>
      <c r="I33" s="32"/>
      <c r="J33" s="33"/>
      <c r="K33" s="47">
        <f t="shared" si="0"/>
        <v>0</v>
      </c>
      <c r="L33" s="432"/>
      <c r="M33" s="32"/>
      <c r="N33" s="33"/>
      <c r="O33" s="68">
        <f t="shared" si="2"/>
        <v>0</v>
      </c>
      <c r="P33" s="34"/>
      <c r="Q33" s="48">
        <f t="shared" si="1"/>
        <v>0</v>
      </c>
    </row>
    <row r="34" spans="1:17" ht="24.75" customHeight="1" x14ac:dyDescent="0.2">
      <c r="A34" s="49">
        <v>23</v>
      </c>
      <c r="B34" s="394"/>
      <c r="C34" s="394"/>
      <c r="D34" s="394"/>
      <c r="E34" s="394"/>
      <c r="F34" s="394"/>
      <c r="G34" s="394"/>
      <c r="H34" s="394"/>
      <c r="I34" s="32"/>
      <c r="J34" s="33"/>
      <c r="K34" s="47">
        <f t="shared" si="0"/>
        <v>0</v>
      </c>
      <c r="L34" s="432"/>
      <c r="M34" s="32"/>
      <c r="N34" s="33"/>
      <c r="O34" s="68">
        <f t="shared" si="2"/>
        <v>0</v>
      </c>
      <c r="P34" s="34"/>
      <c r="Q34" s="48">
        <f t="shared" si="1"/>
        <v>0</v>
      </c>
    </row>
    <row r="35" spans="1:17" ht="24.75" customHeight="1" x14ac:dyDescent="0.2">
      <c r="A35" s="49">
        <v>24</v>
      </c>
      <c r="B35" s="394"/>
      <c r="C35" s="394"/>
      <c r="D35" s="394"/>
      <c r="E35" s="394"/>
      <c r="F35" s="394"/>
      <c r="G35" s="394"/>
      <c r="H35" s="394"/>
      <c r="I35" s="32"/>
      <c r="J35" s="33"/>
      <c r="K35" s="47">
        <f t="shared" si="0"/>
        <v>0</v>
      </c>
      <c r="L35" s="432"/>
      <c r="M35" s="32"/>
      <c r="N35" s="33"/>
      <c r="O35" s="68">
        <f t="shared" si="2"/>
        <v>0</v>
      </c>
      <c r="P35" s="34"/>
      <c r="Q35" s="48">
        <f t="shared" si="1"/>
        <v>0</v>
      </c>
    </row>
    <row r="36" spans="1:17" ht="24.75" customHeight="1" x14ac:dyDescent="0.2">
      <c r="A36" s="49">
        <v>25</v>
      </c>
      <c r="B36" s="394"/>
      <c r="C36" s="394"/>
      <c r="D36" s="394"/>
      <c r="E36" s="394"/>
      <c r="F36" s="394"/>
      <c r="G36" s="394"/>
      <c r="H36" s="394"/>
      <c r="I36" s="32"/>
      <c r="J36" s="33"/>
      <c r="K36" s="47">
        <f t="shared" si="0"/>
        <v>0</v>
      </c>
      <c r="L36" s="432"/>
      <c r="M36" s="32"/>
      <c r="N36" s="33"/>
      <c r="O36" s="68">
        <f t="shared" si="2"/>
        <v>0</v>
      </c>
      <c r="P36" s="34"/>
      <c r="Q36" s="48">
        <f t="shared" si="1"/>
        <v>0</v>
      </c>
    </row>
    <row r="37" spans="1:17" ht="24.75" customHeight="1" x14ac:dyDescent="0.2">
      <c r="A37" s="49">
        <v>26</v>
      </c>
      <c r="B37" s="394"/>
      <c r="C37" s="394"/>
      <c r="D37" s="394"/>
      <c r="E37" s="394"/>
      <c r="F37" s="394"/>
      <c r="G37" s="394"/>
      <c r="H37" s="394"/>
      <c r="I37" s="32"/>
      <c r="J37" s="33"/>
      <c r="K37" s="47">
        <f t="shared" si="0"/>
        <v>0</v>
      </c>
      <c r="L37" s="432"/>
      <c r="M37" s="32"/>
      <c r="N37" s="33"/>
      <c r="O37" s="68">
        <f t="shared" si="2"/>
        <v>0</v>
      </c>
      <c r="P37" s="34"/>
      <c r="Q37" s="48">
        <f t="shared" si="1"/>
        <v>0</v>
      </c>
    </row>
    <row r="38" spans="1:17" ht="24.75" customHeight="1" x14ac:dyDescent="0.2">
      <c r="A38" s="49">
        <v>27</v>
      </c>
      <c r="B38" s="394"/>
      <c r="C38" s="394"/>
      <c r="D38" s="394"/>
      <c r="E38" s="394"/>
      <c r="F38" s="394"/>
      <c r="G38" s="394"/>
      <c r="H38" s="394"/>
      <c r="I38" s="32"/>
      <c r="J38" s="33"/>
      <c r="K38" s="47">
        <f t="shared" si="0"/>
        <v>0</v>
      </c>
      <c r="L38" s="432"/>
      <c r="M38" s="32"/>
      <c r="N38" s="33"/>
      <c r="O38" s="68">
        <f t="shared" si="2"/>
        <v>0</v>
      </c>
      <c r="P38" s="34"/>
      <c r="Q38" s="48">
        <f t="shared" si="1"/>
        <v>0</v>
      </c>
    </row>
    <row r="39" spans="1:17" ht="24.75" customHeight="1" x14ac:dyDescent="0.2">
      <c r="A39" s="49">
        <v>28</v>
      </c>
      <c r="B39" s="394"/>
      <c r="C39" s="394"/>
      <c r="D39" s="394"/>
      <c r="E39" s="394"/>
      <c r="F39" s="394"/>
      <c r="G39" s="394"/>
      <c r="H39" s="394"/>
      <c r="I39" s="32"/>
      <c r="J39" s="33"/>
      <c r="K39" s="47">
        <f t="shared" si="0"/>
        <v>0</v>
      </c>
      <c r="L39" s="432"/>
      <c r="M39" s="32"/>
      <c r="N39" s="33"/>
      <c r="O39" s="68">
        <f t="shared" si="2"/>
        <v>0</v>
      </c>
      <c r="P39" s="34"/>
      <c r="Q39" s="48">
        <f t="shared" si="1"/>
        <v>0</v>
      </c>
    </row>
    <row r="40" spans="1:17" ht="24.75" customHeight="1" x14ac:dyDescent="0.2">
      <c r="A40" s="49">
        <v>29</v>
      </c>
      <c r="B40" s="394"/>
      <c r="C40" s="394"/>
      <c r="D40" s="394"/>
      <c r="E40" s="394"/>
      <c r="F40" s="394"/>
      <c r="G40" s="394"/>
      <c r="H40" s="394"/>
      <c r="I40" s="32"/>
      <c r="J40" s="33"/>
      <c r="K40" s="47">
        <f t="shared" si="0"/>
        <v>0</v>
      </c>
      <c r="L40" s="432"/>
      <c r="M40" s="32"/>
      <c r="N40" s="33"/>
      <c r="O40" s="68">
        <f t="shared" si="2"/>
        <v>0</v>
      </c>
      <c r="P40" s="34"/>
      <c r="Q40" s="48">
        <f t="shared" si="1"/>
        <v>0</v>
      </c>
    </row>
    <row r="41" spans="1:17" ht="24.75" customHeight="1" x14ac:dyDescent="0.2">
      <c r="A41" s="49">
        <v>30</v>
      </c>
      <c r="B41" s="394"/>
      <c r="C41" s="394"/>
      <c r="D41" s="394"/>
      <c r="E41" s="394"/>
      <c r="F41" s="394"/>
      <c r="G41" s="394"/>
      <c r="H41" s="394"/>
      <c r="I41" s="32"/>
      <c r="J41" s="33"/>
      <c r="K41" s="47">
        <f t="shared" si="0"/>
        <v>0</v>
      </c>
      <c r="L41" s="433"/>
      <c r="M41" s="32"/>
      <c r="N41" s="33"/>
      <c r="O41" s="68">
        <f t="shared" si="2"/>
        <v>0</v>
      </c>
      <c r="P41" s="34"/>
      <c r="Q41" s="48">
        <f t="shared" si="1"/>
        <v>0</v>
      </c>
    </row>
    <row r="42" spans="1:17" ht="24.75" customHeight="1" x14ac:dyDescent="0.2">
      <c r="A42" s="49">
        <v>31</v>
      </c>
      <c r="B42" s="394"/>
      <c r="C42" s="394"/>
      <c r="D42" s="394"/>
      <c r="E42" s="394"/>
      <c r="F42" s="394"/>
      <c r="G42" s="394"/>
      <c r="H42" s="394"/>
      <c r="I42" s="32"/>
      <c r="J42" s="33"/>
      <c r="K42" s="47">
        <f t="shared" ref="K42:K61" si="3">I42*J42</f>
        <v>0</v>
      </c>
      <c r="M42" s="32"/>
      <c r="N42" s="33"/>
      <c r="O42" s="68">
        <f t="shared" si="2"/>
        <v>0</v>
      </c>
      <c r="P42" s="34"/>
      <c r="Q42" s="48">
        <f t="shared" si="1"/>
        <v>0</v>
      </c>
    </row>
    <row r="43" spans="1:17" ht="24.75" customHeight="1" x14ac:dyDescent="0.2">
      <c r="A43" s="49">
        <v>32</v>
      </c>
      <c r="B43" s="394"/>
      <c r="C43" s="394"/>
      <c r="D43" s="394"/>
      <c r="E43" s="394"/>
      <c r="F43" s="394"/>
      <c r="G43" s="394"/>
      <c r="H43" s="394"/>
      <c r="I43" s="32"/>
      <c r="J43" s="33"/>
      <c r="K43" s="47">
        <f t="shared" si="3"/>
        <v>0</v>
      </c>
      <c r="M43" s="32"/>
      <c r="N43" s="33"/>
      <c r="O43" s="68">
        <f t="shared" si="2"/>
        <v>0</v>
      </c>
      <c r="P43" s="34"/>
      <c r="Q43" s="48">
        <f t="shared" si="1"/>
        <v>0</v>
      </c>
    </row>
    <row r="44" spans="1:17" ht="24.75" customHeight="1" x14ac:dyDescent="0.2">
      <c r="A44" s="49">
        <v>33</v>
      </c>
      <c r="B44" s="394"/>
      <c r="C44" s="394"/>
      <c r="D44" s="394"/>
      <c r="E44" s="394"/>
      <c r="F44" s="394"/>
      <c r="G44" s="394"/>
      <c r="H44" s="394"/>
      <c r="I44" s="32"/>
      <c r="J44" s="33"/>
      <c r="K44" s="47">
        <f t="shared" si="3"/>
        <v>0</v>
      </c>
      <c r="M44" s="32"/>
      <c r="N44" s="33"/>
      <c r="O44" s="68">
        <f t="shared" si="2"/>
        <v>0</v>
      </c>
      <c r="P44" s="34"/>
      <c r="Q44" s="48">
        <f t="shared" si="1"/>
        <v>0</v>
      </c>
    </row>
    <row r="45" spans="1:17" ht="24.75" customHeight="1" x14ac:dyDescent="0.2">
      <c r="A45" s="49">
        <v>34</v>
      </c>
      <c r="B45" s="394"/>
      <c r="C45" s="394"/>
      <c r="D45" s="394"/>
      <c r="E45" s="394"/>
      <c r="F45" s="394"/>
      <c r="G45" s="394"/>
      <c r="H45" s="394"/>
      <c r="I45" s="32"/>
      <c r="J45" s="33"/>
      <c r="K45" s="47">
        <f t="shared" si="3"/>
        <v>0</v>
      </c>
      <c r="M45" s="32"/>
      <c r="N45" s="33"/>
      <c r="O45" s="68">
        <f t="shared" si="2"/>
        <v>0</v>
      </c>
      <c r="P45" s="34"/>
      <c r="Q45" s="48">
        <f t="shared" si="1"/>
        <v>0</v>
      </c>
    </row>
    <row r="46" spans="1:17" ht="24.75" customHeight="1" x14ac:dyDescent="0.2">
      <c r="A46" s="49">
        <v>35</v>
      </c>
      <c r="B46" s="394"/>
      <c r="C46" s="394"/>
      <c r="D46" s="394"/>
      <c r="E46" s="394"/>
      <c r="F46" s="394"/>
      <c r="G46" s="394"/>
      <c r="H46" s="394"/>
      <c r="I46" s="32"/>
      <c r="J46" s="33"/>
      <c r="K46" s="47">
        <f t="shared" si="3"/>
        <v>0</v>
      </c>
      <c r="M46" s="32"/>
      <c r="N46" s="33"/>
      <c r="O46" s="68">
        <f t="shared" si="2"/>
        <v>0</v>
      </c>
      <c r="P46" s="34"/>
      <c r="Q46" s="48">
        <f t="shared" si="1"/>
        <v>0</v>
      </c>
    </row>
    <row r="47" spans="1:17" ht="24.75" customHeight="1" x14ac:dyDescent="0.2">
      <c r="A47" s="49">
        <v>36</v>
      </c>
      <c r="B47" s="394"/>
      <c r="C47" s="394"/>
      <c r="D47" s="394"/>
      <c r="E47" s="394"/>
      <c r="F47" s="394"/>
      <c r="G47" s="394"/>
      <c r="H47" s="394"/>
      <c r="I47" s="32"/>
      <c r="J47" s="33"/>
      <c r="K47" s="47">
        <f t="shared" si="3"/>
        <v>0</v>
      </c>
      <c r="M47" s="32"/>
      <c r="N47" s="33"/>
      <c r="O47" s="68">
        <f t="shared" si="2"/>
        <v>0</v>
      </c>
      <c r="P47" s="34"/>
      <c r="Q47" s="48">
        <f t="shared" si="1"/>
        <v>0</v>
      </c>
    </row>
    <row r="48" spans="1:17" ht="24.75" customHeight="1" x14ac:dyDescent="0.2">
      <c r="A48" s="49">
        <v>37</v>
      </c>
      <c r="B48" s="394"/>
      <c r="C48" s="394"/>
      <c r="D48" s="394"/>
      <c r="E48" s="394"/>
      <c r="F48" s="394"/>
      <c r="G48" s="394"/>
      <c r="H48" s="394"/>
      <c r="I48" s="32"/>
      <c r="J48" s="33"/>
      <c r="K48" s="47">
        <f t="shared" si="3"/>
        <v>0</v>
      </c>
      <c r="M48" s="32"/>
      <c r="N48" s="33"/>
      <c r="O48" s="68">
        <f t="shared" si="2"/>
        <v>0</v>
      </c>
      <c r="P48" s="34"/>
      <c r="Q48" s="48">
        <f t="shared" si="1"/>
        <v>0</v>
      </c>
    </row>
    <row r="49" spans="1:17" ht="24.75" customHeight="1" x14ac:dyDescent="0.2">
      <c r="A49" s="49">
        <v>38</v>
      </c>
      <c r="B49" s="394"/>
      <c r="C49" s="394"/>
      <c r="D49" s="394"/>
      <c r="E49" s="394"/>
      <c r="F49" s="394"/>
      <c r="G49" s="394"/>
      <c r="H49" s="394"/>
      <c r="I49" s="32"/>
      <c r="J49" s="33"/>
      <c r="K49" s="47">
        <f t="shared" si="3"/>
        <v>0</v>
      </c>
      <c r="M49" s="32"/>
      <c r="N49" s="33"/>
      <c r="O49" s="68">
        <f t="shared" si="2"/>
        <v>0</v>
      </c>
      <c r="P49" s="34"/>
      <c r="Q49" s="48">
        <f t="shared" si="1"/>
        <v>0</v>
      </c>
    </row>
    <row r="50" spans="1:17" ht="24.75" customHeight="1" x14ac:dyDescent="0.2">
      <c r="A50" s="49">
        <v>39</v>
      </c>
      <c r="B50" s="394"/>
      <c r="C50" s="394"/>
      <c r="D50" s="394"/>
      <c r="E50" s="394"/>
      <c r="F50" s="394"/>
      <c r="G50" s="394"/>
      <c r="H50" s="394"/>
      <c r="I50" s="32"/>
      <c r="J50" s="33"/>
      <c r="K50" s="47">
        <f t="shared" si="3"/>
        <v>0</v>
      </c>
      <c r="M50" s="32"/>
      <c r="N50" s="33"/>
      <c r="O50" s="68">
        <f t="shared" si="2"/>
        <v>0</v>
      </c>
      <c r="P50" s="34"/>
      <c r="Q50" s="48">
        <f t="shared" si="1"/>
        <v>0</v>
      </c>
    </row>
    <row r="51" spans="1:17" ht="24.75" customHeight="1" x14ac:dyDescent="0.2">
      <c r="A51" s="49">
        <v>40</v>
      </c>
      <c r="B51" s="394"/>
      <c r="C51" s="394"/>
      <c r="D51" s="394"/>
      <c r="E51" s="394"/>
      <c r="F51" s="394"/>
      <c r="G51" s="394"/>
      <c r="H51" s="394"/>
      <c r="I51" s="32"/>
      <c r="J51" s="33"/>
      <c r="K51" s="47">
        <f t="shared" si="3"/>
        <v>0</v>
      </c>
      <c r="M51" s="32"/>
      <c r="N51" s="33"/>
      <c r="O51" s="68">
        <f t="shared" si="2"/>
        <v>0</v>
      </c>
      <c r="P51" s="34"/>
      <c r="Q51" s="48">
        <f t="shared" si="1"/>
        <v>0</v>
      </c>
    </row>
    <row r="52" spans="1:17" ht="24.75" customHeight="1" x14ac:dyDescent="0.2">
      <c r="A52" s="49">
        <v>41</v>
      </c>
      <c r="B52" s="394"/>
      <c r="C52" s="394"/>
      <c r="D52" s="394"/>
      <c r="E52" s="394"/>
      <c r="F52" s="394"/>
      <c r="G52" s="394"/>
      <c r="H52" s="394"/>
      <c r="I52" s="32"/>
      <c r="J52" s="33"/>
      <c r="K52" s="47">
        <f t="shared" si="3"/>
        <v>0</v>
      </c>
      <c r="M52" s="32"/>
      <c r="N52" s="33"/>
      <c r="O52" s="68">
        <f t="shared" si="2"/>
        <v>0</v>
      </c>
      <c r="P52" s="34"/>
      <c r="Q52" s="48">
        <f t="shared" si="1"/>
        <v>0</v>
      </c>
    </row>
    <row r="53" spans="1:17" ht="24.75" customHeight="1" x14ac:dyDescent="0.2">
      <c r="A53" s="49">
        <v>42</v>
      </c>
      <c r="B53" s="394"/>
      <c r="C53" s="394"/>
      <c r="D53" s="394"/>
      <c r="E53" s="394"/>
      <c r="F53" s="394"/>
      <c r="G53" s="394"/>
      <c r="H53" s="394"/>
      <c r="I53" s="32"/>
      <c r="J53" s="33"/>
      <c r="K53" s="47">
        <f t="shared" si="3"/>
        <v>0</v>
      </c>
      <c r="M53" s="32"/>
      <c r="N53" s="33"/>
      <c r="O53" s="68">
        <f t="shared" si="2"/>
        <v>0</v>
      </c>
      <c r="P53" s="34"/>
      <c r="Q53" s="48">
        <f t="shared" si="1"/>
        <v>0</v>
      </c>
    </row>
    <row r="54" spans="1:17" ht="24.75" customHeight="1" x14ac:dyDescent="0.2">
      <c r="A54" s="49">
        <v>43</v>
      </c>
      <c r="B54" s="394"/>
      <c r="C54" s="394"/>
      <c r="D54" s="394"/>
      <c r="E54" s="394"/>
      <c r="F54" s="394"/>
      <c r="G54" s="394"/>
      <c r="H54" s="394"/>
      <c r="I54" s="32"/>
      <c r="J54" s="33"/>
      <c r="K54" s="47">
        <f t="shared" si="3"/>
        <v>0</v>
      </c>
      <c r="M54" s="32"/>
      <c r="N54" s="33"/>
      <c r="O54" s="68">
        <f t="shared" si="2"/>
        <v>0</v>
      </c>
      <c r="P54" s="34"/>
      <c r="Q54" s="48">
        <f t="shared" si="1"/>
        <v>0</v>
      </c>
    </row>
    <row r="55" spans="1:17" ht="24.75" customHeight="1" x14ac:dyDescent="0.2">
      <c r="A55" s="49">
        <v>44</v>
      </c>
      <c r="B55" s="394"/>
      <c r="C55" s="394"/>
      <c r="D55" s="394"/>
      <c r="E55" s="394"/>
      <c r="F55" s="394"/>
      <c r="G55" s="394"/>
      <c r="H55" s="394"/>
      <c r="I55" s="32"/>
      <c r="J55" s="33"/>
      <c r="K55" s="47">
        <f t="shared" si="3"/>
        <v>0</v>
      </c>
      <c r="M55" s="32"/>
      <c r="N55" s="33"/>
      <c r="O55" s="68">
        <f t="shared" si="2"/>
        <v>0</v>
      </c>
      <c r="P55" s="34"/>
      <c r="Q55" s="48">
        <f t="shared" si="1"/>
        <v>0</v>
      </c>
    </row>
    <row r="56" spans="1:17" ht="24.75" customHeight="1" x14ac:dyDescent="0.2">
      <c r="A56" s="49">
        <v>45</v>
      </c>
      <c r="B56" s="394"/>
      <c r="C56" s="394"/>
      <c r="D56" s="394"/>
      <c r="E56" s="394"/>
      <c r="F56" s="394"/>
      <c r="G56" s="394"/>
      <c r="H56" s="394"/>
      <c r="I56" s="32"/>
      <c r="J56" s="33"/>
      <c r="K56" s="47">
        <f t="shared" si="3"/>
        <v>0</v>
      </c>
      <c r="M56" s="32"/>
      <c r="N56" s="33"/>
      <c r="O56" s="68">
        <f t="shared" si="2"/>
        <v>0</v>
      </c>
      <c r="P56" s="34"/>
      <c r="Q56" s="48">
        <f t="shared" si="1"/>
        <v>0</v>
      </c>
    </row>
    <row r="57" spans="1:17" ht="24.75" customHeight="1" x14ac:dyDescent="0.2">
      <c r="A57" s="49">
        <v>46</v>
      </c>
      <c r="B57" s="394"/>
      <c r="C57" s="394"/>
      <c r="D57" s="394"/>
      <c r="E57" s="394"/>
      <c r="F57" s="394"/>
      <c r="G57" s="394"/>
      <c r="H57" s="394"/>
      <c r="I57" s="32"/>
      <c r="J57" s="33"/>
      <c r="K57" s="47">
        <f t="shared" si="3"/>
        <v>0</v>
      </c>
      <c r="M57" s="32"/>
      <c r="N57" s="33"/>
      <c r="O57" s="68">
        <f t="shared" si="2"/>
        <v>0</v>
      </c>
      <c r="P57" s="34"/>
      <c r="Q57" s="48">
        <f t="shared" si="1"/>
        <v>0</v>
      </c>
    </row>
    <row r="58" spans="1:17" ht="24.75" customHeight="1" x14ac:dyDescent="0.2">
      <c r="A58" s="49">
        <v>47</v>
      </c>
      <c r="B58" s="394"/>
      <c r="C58" s="394"/>
      <c r="D58" s="394"/>
      <c r="E58" s="394"/>
      <c r="F58" s="394"/>
      <c r="G58" s="394"/>
      <c r="H58" s="394"/>
      <c r="I58" s="32"/>
      <c r="J58" s="33"/>
      <c r="K58" s="47">
        <f t="shared" si="3"/>
        <v>0</v>
      </c>
      <c r="M58" s="32"/>
      <c r="N58" s="33"/>
      <c r="O58" s="68">
        <f t="shared" si="2"/>
        <v>0</v>
      </c>
      <c r="P58" s="34"/>
      <c r="Q58" s="48">
        <f t="shared" si="1"/>
        <v>0</v>
      </c>
    </row>
    <row r="59" spans="1:17" ht="24.75" customHeight="1" x14ac:dyDescent="0.2">
      <c r="A59" s="49">
        <v>48</v>
      </c>
      <c r="B59" s="394"/>
      <c r="C59" s="394"/>
      <c r="D59" s="394"/>
      <c r="E59" s="394"/>
      <c r="F59" s="394"/>
      <c r="G59" s="394"/>
      <c r="H59" s="394"/>
      <c r="I59" s="32"/>
      <c r="J59" s="33"/>
      <c r="K59" s="47">
        <f t="shared" si="3"/>
        <v>0</v>
      </c>
      <c r="M59" s="32"/>
      <c r="N59" s="33"/>
      <c r="O59" s="68">
        <f t="shared" si="2"/>
        <v>0</v>
      </c>
      <c r="P59" s="34"/>
      <c r="Q59" s="48">
        <f t="shared" si="1"/>
        <v>0</v>
      </c>
    </row>
    <row r="60" spans="1:17" ht="24.75" customHeight="1" x14ac:dyDescent="0.2">
      <c r="A60" s="49">
        <v>49</v>
      </c>
      <c r="B60" s="394"/>
      <c r="C60" s="394"/>
      <c r="D60" s="394"/>
      <c r="E60" s="394"/>
      <c r="F60" s="394"/>
      <c r="G60" s="394"/>
      <c r="H60" s="394"/>
      <c r="I60" s="32"/>
      <c r="J60" s="33"/>
      <c r="K60" s="47">
        <f t="shared" si="3"/>
        <v>0</v>
      </c>
      <c r="M60" s="32"/>
      <c r="N60" s="33"/>
      <c r="O60" s="68">
        <f t="shared" si="2"/>
        <v>0</v>
      </c>
      <c r="P60" s="34"/>
      <c r="Q60" s="48">
        <f t="shared" si="1"/>
        <v>0</v>
      </c>
    </row>
    <row r="61" spans="1:17" ht="24.75" customHeight="1" x14ac:dyDescent="0.2">
      <c r="A61" s="49">
        <v>50</v>
      </c>
      <c r="B61" s="394"/>
      <c r="C61" s="394"/>
      <c r="D61" s="394"/>
      <c r="E61" s="394"/>
      <c r="F61" s="394"/>
      <c r="G61" s="394"/>
      <c r="H61" s="394"/>
      <c r="I61" s="32"/>
      <c r="J61" s="33"/>
      <c r="K61" s="47">
        <f t="shared" si="3"/>
        <v>0</v>
      </c>
      <c r="M61" s="32"/>
      <c r="N61" s="33"/>
      <c r="O61" s="68">
        <f t="shared" si="2"/>
        <v>0</v>
      </c>
      <c r="P61" s="34"/>
      <c r="Q61" s="48">
        <f t="shared" si="1"/>
        <v>0</v>
      </c>
    </row>
  </sheetData>
  <sheetProtection deleteRows="0"/>
  <protectedRanges>
    <protectedRange sqref="D7" name="FuelConsumingVehicles"/>
    <protectedRange sqref="I7 L7:O7" name="nonfuelconsuming"/>
    <protectedRange sqref="B17:C61" name="dataentry"/>
    <protectedRange sqref="B12:C12" name="dataentry_7"/>
    <protectedRange sqref="B13:C13" name="dataentry_9"/>
    <protectedRange sqref="B14:C14" name="dataentry_10"/>
  </protectedRanges>
  <mergeCells count="72">
    <mergeCell ref="A10:H11"/>
    <mergeCell ref="A5:F5"/>
    <mergeCell ref="J7:M7"/>
    <mergeCell ref="F7:H7"/>
    <mergeCell ref="A9:Q9"/>
    <mergeCell ref="A6:Q6"/>
    <mergeCell ref="D7:E7"/>
    <mergeCell ref="A7:C7"/>
    <mergeCell ref="N7:Q7"/>
    <mergeCell ref="I10:K10"/>
    <mergeCell ref="M10:Q10"/>
    <mergeCell ref="L10:L41"/>
    <mergeCell ref="A8:Q8"/>
    <mergeCell ref="B40:H40"/>
    <mergeCell ref="B41:H41"/>
    <mergeCell ref="B35:H35"/>
    <mergeCell ref="A1:E1"/>
    <mergeCell ref="A2:E2"/>
    <mergeCell ref="F1:Q1"/>
    <mergeCell ref="F2:Q2"/>
    <mergeCell ref="G5:I5"/>
    <mergeCell ref="A3:Q3"/>
    <mergeCell ref="A4:Q4"/>
    <mergeCell ref="J5:M5"/>
    <mergeCell ref="P5:Q5"/>
    <mergeCell ref="B17:H17"/>
    <mergeCell ref="B18:H18"/>
    <mergeCell ref="B19:H19"/>
    <mergeCell ref="B12:H12"/>
    <mergeCell ref="B13:H13"/>
    <mergeCell ref="B14:H14"/>
    <mergeCell ref="B15:H15"/>
    <mergeCell ref="B16:H16"/>
    <mergeCell ref="B42:H42"/>
    <mergeCell ref="B43:H43"/>
    <mergeCell ref="B44:H44"/>
    <mergeCell ref="B45:H45"/>
    <mergeCell ref="B46:H46"/>
    <mergeCell ref="B47:H47"/>
    <mergeCell ref="B48:H48"/>
    <mergeCell ref="B49:H49"/>
    <mergeCell ref="B50:H50"/>
    <mergeCell ref="B51:H51"/>
    <mergeCell ref="B52:H52"/>
    <mergeCell ref="B53:H53"/>
    <mergeCell ref="B54:H54"/>
    <mergeCell ref="B55:H55"/>
    <mergeCell ref="B56:H56"/>
    <mergeCell ref="B57:H57"/>
    <mergeCell ref="B58:H58"/>
    <mergeCell ref="B59:H59"/>
    <mergeCell ref="B60:H60"/>
    <mergeCell ref="B61:H61"/>
    <mergeCell ref="B36:H36"/>
    <mergeCell ref="B37:H37"/>
    <mergeCell ref="B38:H38"/>
    <mergeCell ref="B39:H39"/>
    <mergeCell ref="B30:H30"/>
    <mergeCell ref="B31:H31"/>
    <mergeCell ref="B32:H32"/>
    <mergeCell ref="B33:H33"/>
    <mergeCell ref="B34:H34"/>
    <mergeCell ref="B25:H25"/>
    <mergeCell ref="B26:H26"/>
    <mergeCell ref="B27:H27"/>
    <mergeCell ref="B28:H28"/>
    <mergeCell ref="B29:H29"/>
    <mergeCell ref="B20:H20"/>
    <mergeCell ref="B21:H21"/>
    <mergeCell ref="B22:H22"/>
    <mergeCell ref="B23:H23"/>
    <mergeCell ref="B24:H24"/>
  </mergeCells>
  <pageMargins left="0.75" right="0.75" top="0.75" bottom="1" header="0.5" footer="0.5"/>
  <pageSetup scale="63" fitToHeight="0" orientation="portrait" horizontalDpi="300" verticalDpi="300" r:id="rId1"/>
  <headerFooter alignWithMargins="0">
    <oddHeader>&amp;LEquipment&amp;C&amp;"Arial,Bold"EMAC Mission Ready Package Cost Estimate</oddHeader>
    <oddFooter>&amp;L&amp;8Copyright © 2008-2009 NEMA&amp;C&amp;8&amp;P&amp;R&amp;8&amp;D</oddFooter>
  </headerFooter>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87"/>
  <sheetViews>
    <sheetView view="pageBreakPreview" zoomScaleNormal="70" zoomScaleSheetLayoutView="100" workbookViewId="0">
      <selection activeCell="B15" sqref="B15:J16"/>
    </sheetView>
  </sheetViews>
  <sheetFormatPr defaultColWidth="8.85546875" defaultRowHeight="25.5" customHeight="1" x14ac:dyDescent="0.2"/>
  <cols>
    <col min="1" max="1" width="4.28515625" style="1" customWidth="1"/>
    <col min="2" max="2" width="7.7109375" style="1" customWidth="1"/>
    <col min="3" max="3" width="7.85546875" style="1" customWidth="1"/>
    <col min="4" max="6" width="8.85546875" style="1"/>
    <col min="7" max="8" width="8.42578125" style="1" customWidth="1"/>
    <col min="9" max="9" width="13.42578125" style="1" customWidth="1"/>
    <col min="10" max="10" width="9.140625" style="1" customWidth="1"/>
    <col min="11" max="11" width="12.85546875" style="1" customWidth="1"/>
    <col min="12" max="16384" width="8.85546875" style="1"/>
  </cols>
  <sheetData>
    <row r="1" spans="1:11" ht="25.5" customHeight="1" x14ac:dyDescent="0.2">
      <c r="A1" s="232" t="s">
        <v>17</v>
      </c>
      <c r="B1" s="232"/>
      <c r="C1" s="232"/>
      <c r="D1" s="232"/>
      <c r="E1" s="232"/>
      <c r="F1" s="232"/>
      <c r="G1" s="232"/>
      <c r="H1" s="407">
        <f>MRP!F2</f>
        <v>0</v>
      </c>
      <c r="I1" s="407"/>
      <c r="J1" s="407"/>
      <c r="K1" s="407"/>
    </row>
    <row r="2" spans="1:11" ht="25.5" customHeight="1" x14ac:dyDescent="0.2">
      <c r="A2" s="179" t="s">
        <v>207</v>
      </c>
      <c r="B2" s="179"/>
      <c r="C2" s="179"/>
      <c r="D2" s="179"/>
      <c r="E2" s="179"/>
      <c r="F2" s="179"/>
      <c r="G2" s="179"/>
      <c r="H2" s="374">
        <f>MRP!F3</f>
        <v>0</v>
      </c>
      <c r="I2" s="374"/>
      <c r="J2" s="374"/>
      <c r="K2" s="374"/>
    </row>
    <row r="3" spans="1:11" ht="25.5" customHeight="1" x14ac:dyDescent="0.2">
      <c r="A3" s="291" t="s">
        <v>174</v>
      </c>
      <c r="B3" s="291"/>
      <c r="C3" s="291"/>
      <c r="D3" s="291"/>
      <c r="E3" s="291"/>
      <c r="F3" s="291"/>
      <c r="G3" s="291"/>
      <c r="H3" s="291"/>
      <c r="I3" s="291"/>
      <c r="J3" s="291"/>
      <c r="K3" s="291"/>
    </row>
    <row r="4" spans="1:11" ht="4.5" customHeight="1" x14ac:dyDescent="0.2">
      <c r="A4" s="422"/>
      <c r="B4" s="422"/>
      <c r="C4" s="422"/>
      <c r="D4" s="422"/>
      <c r="E4" s="422"/>
      <c r="F4" s="422"/>
      <c r="G4" s="422"/>
      <c r="H4" s="422"/>
      <c r="I4" s="422"/>
      <c r="J4" s="422"/>
      <c r="K4" s="422"/>
    </row>
    <row r="5" spans="1:11" s="8" customFormat="1" ht="25.5" customHeight="1" x14ac:dyDescent="0.2">
      <c r="A5" s="437" t="s">
        <v>91</v>
      </c>
      <c r="B5" s="437"/>
      <c r="C5" s="437"/>
      <c r="D5" s="437"/>
      <c r="E5" s="436">
        <f>COUNTA(B10:B79)</f>
        <v>7</v>
      </c>
      <c r="F5" s="436"/>
      <c r="G5" s="435" t="s">
        <v>87</v>
      </c>
      <c r="H5" s="435"/>
      <c r="I5" s="435"/>
      <c r="J5" s="439">
        <f>SUM(K10:K79)</f>
        <v>474</v>
      </c>
      <c r="K5" s="439"/>
    </row>
    <row r="6" spans="1:11" ht="4.5" customHeight="1" x14ac:dyDescent="0.2">
      <c r="A6" s="422"/>
      <c r="B6" s="422"/>
      <c r="C6" s="422"/>
      <c r="D6" s="422"/>
      <c r="E6" s="422"/>
      <c r="F6" s="422"/>
      <c r="G6" s="422"/>
      <c r="H6" s="422"/>
      <c r="I6" s="422"/>
      <c r="J6" s="422"/>
      <c r="K6" s="422"/>
    </row>
    <row r="7" spans="1:11" ht="16.5" customHeight="1" x14ac:dyDescent="0.2">
      <c r="A7" s="421" t="s">
        <v>72</v>
      </c>
      <c r="B7" s="421"/>
      <c r="C7" s="421"/>
      <c r="D7" s="421"/>
      <c r="E7" s="421"/>
      <c r="F7" s="421"/>
      <c r="G7" s="421"/>
      <c r="H7" s="421"/>
      <c r="I7" s="421"/>
      <c r="J7" s="421"/>
      <c r="K7" s="421"/>
    </row>
    <row r="8" spans="1:11" ht="16.5" customHeight="1" x14ac:dyDescent="0.2">
      <c r="A8" s="414" t="s">
        <v>71</v>
      </c>
      <c r="B8" s="415"/>
      <c r="C8" s="415"/>
      <c r="D8" s="415"/>
      <c r="E8" s="415"/>
      <c r="F8" s="415"/>
      <c r="G8" s="415"/>
      <c r="H8" s="416"/>
      <c r="I8" s="428" t="s">
        <v>66</v>
      </c>
      <c r="J8" s="429"/>
      <c r="K8" s="430"/>
    </row>
    <row r="9" spans="1:11" s="8" customFormat="1" ht="25.5" customHeight="1" x14ac:dyDescent="0.2">
      <c r="A9" s="417"/>
      <c r="B9" s="418"/>
      <c r="C9" s="418"/>
      <c r="D9" s="418"/>
      <c r="E9" s="418"/>
      <c r="F9" s="418"/>
      <c r="G9" s="418"/>
      <c r="H9" s="419"/>
      <c r="I9" s="60" t="s">
        <v>63</v>
      </c>
      <c r="J9" s="60" t="s">
        <v>64</v>
      </c>
      <c r="K9" s="17" t="s">
        <v>65</v>
      </c>
    </row>
    <row r="10" spans="1:11" ht="24.75" customHeight="1" x14ac:dyDescent="0.2">
      <c r="A10" s="49">
        <v>1</v>
      </c>
      <c r="B10" s="395" t="s">
        <v>230</v>
      </c>
      <c r="C10" s="396"/>
      <c r="D10" s="396"/>
      <c r="E10" s="396"/>
      <c r="F10" s="396"/>
      <c r="G10" s="396"/>
      <c r="H10" s="397"/>
      <c r="I10" s="91">
        <v>9</v>
      </c>
      <c r="J10" s="33">
        <v>1</v>
      </c>
      <c r="K10" s="50">
        <f t="shared" ref="K10:K16" si="0">I10*J10</f>
        <v>9</v>
      </c>
    </row>
    <row r="11" spans="1:11" ht="24.75" customHeight="1" x14ac:dyDescent="0.2">
      <c r="A11" s="49">
        <v>2</v>
      </c>
      <c r="B11" s="395" t="s">
        <v>231</v>
      </c>
      <c r="C11" s="396"/>
      <c r="D11" s="396"/>
      <c r="E11" s="396"/>
      <c r="F11" s="396"/>
      <c r="G11" s="396"/>
      <c r="H11" s="397"/>
      <c r="I11" s="91">
        <v>25</v>
      </c>
      <c r="J11" s="33">
        <v>1</v>
      </c>
      <c r="K11" s="50">
        <f t="shared" si="0"/>
        <v>25</v>
      </c>
    </row>
    <row r="12" spans="1:11" ht="24.75" customHeight="1" x14ac:dyDescent="0.2">
      <c r="A12" s="49">
        <v>3</v>
      </c>
      <c r="B12" s="395" t="s">
        <v>227</v>
      </c>
      <c r="C12" s="396"/>
      <c r="D12" s="396"/>
      <c r="E12" s="396"/>
      <c r="F12" s="396"/>
      <c r="G12" s="396"/>
      <c r="H12" s="397"/>
      <c r="I12" s="91">
        <v>5</v>
      </c>
      <c r="J12" s="33">
        <v>2</v>
      </c>
      <c r="K12" s="50">
        <f t="shared" si="0"/>
        <v>10</v>
      </c>
    </row>
    <row r="13" spans="1:11" ht="24.75" customHeight="1" x14ac:dyDescent="0.2">
      <c r="A13" s="49">
        <v>4</v>
      </c>
      <c r="B13" s="394" t="s">
        <v>228</v>
      </c>
      <c r="C13" s="394"/>
      <c r="D13" s="394"/>
      <c r="E13" s="394"/>
      <c r="F13" s="394"/>
      <c r="G13" s="394"/>
      <c r="H13" s="394"/>
      <c r="I13" s="91">
        <v>5</v>
      </c>
      <c r="J13" s="33">
        <v>24</v>
      </c>
      <c r="K13" s="50">
        <f t="shared" si="0"/>
        <v>120</v>
      </c>
    </row>
    <row r="14" spans="1:11" ht="24.75" customHeight="1" x14ac:dyDescent="0.2">
      <c r="A14" s="49">
        <v>5</v>
      </c>
      <c r="B14" s="394" t="s">
        <v>229</v>
      </c>
      <c r="C14" s="394"/>
      <c r="D14" s="394"/>
      <c r="E14" s="394"/>
      <c r="F14" s="394"/>
      <c r="G14" s="394"/>
      <c r="H14" s="394"/>
      <c r="I14" s="91">
        <v>30</v>
      </c>
      <c r="J14" s="33">
        <v>1</v>
      </c>
      <c r="K14" s="50">
        <f t="shared" si="0"/>
        <v>30</v>
      </c>
    </row>
    <row r="15" spans="1:11" ht="24.75" customHeight="1" x14ac:dyDescent="0.2">
      <c r="A15" s="49">
        <v>6</v>
      </c>
      <c r="B15" s="438" t="s">
        <v>256</v>
      </c>
      <c r="C15" s="438"/>
      <c r="D15" s="438"/>
      <c r="E15" s="438"/>
      <c r="F15" s="438"/>
      <c r="G15" s="438"/>
      <c r="H15" s="438"/>
      <c r="I15" s="32">
        <v>100</v>
      </c>
      <c r="J15" s="33">
        <v>2</v>
      </c>
      <c r="K15" s="50">
        <f t="shared" si="0"/>
        <v>200</v>
      </c>
    </row>
    <row r="16" spans="1:11" ht="24.75" customHeight="1" x14ac:dyDescent="0.2">
      <c r="A16" s="49">
        <v>7</v>
      </c>
      <c r="B16" s="394" t="s">
        <v>257</v>
      </c>
      <c r="C16" s="394"/>
      <c r="D16" s="394"/>
      <c r="E16" s="394"/>
      <c r="F16" s="394"/>
      <c r="G16" s="394"/>
      <c r="H16" s="394"/>
      <c r="I16" s="32">
        <v>40</v>
      </c>
      <c r="J16" s="33">
        <v>2</v>
      </c>
      <c r="K16" s="50">
        <f t="shared" si="0"/>
        <v>80</v>
      </c>
    </row>
    <row r="17" spans="1:11" ht="24.75" customHeight="1" x14ac:dyDescent="0.2">
      <c r="A17" s="49">
        <v>8</v>
      </c>
      <c r="B17" s="394"/>
      <c r="C17" s="394"/>
      <c r="D17" s="394"/>
      <c r="E17" s="394"/>
      <c r="F17" s="394"/>
      <c r="G17" s="394"/>
      <c r="H17" s="394"/>
      <c r="I17" s="91"/>
      <c r="J17" s="33"/>
      <c r="K17" s="50">
        <f t="shared" ref="K17:K59" si="1">I17*J17</f>
        <v>0</v>
      </c>
    </row>
    <row r="18" spans="1:11" ht="24.75" customHeight="1" x14ac:dyDescent="0.2">
      <c r="A18" s="49">
        <v>9</v>
      </c>
      <c r="B18" s="394"/>
      <c r="C18" s="394"/>
      <c r="D18" s="394"/>
      <c r="E18" s="394"/>
      <c r="F18" s="394"/>
      <c r="G18" s="394"/>
      <c r="H18" s="394"/>
      <c r="I18" s="91"/>
      <c r="J18" s="33"/>
      <c r="K18" s="50">
        <f t="shared" si="1"/>
        <v>0</v>
      </c>
    </row>
    <row r="19" spans="1:11" ht="24.75" customHeight="1" x14ac:dyDescent="0.2">
      <c r="A19" s="49">
        <v>10</v>
      </c>
      <c r="B19" s="394"/>
      <c r="C19" s="394"/>
      <c r="D19" s="394"/>
      <c r="E19" s="394"/>
      <c r="F19" s="394"/>
      <c r="G19" s="394"/>
      <c r="H19" s="394"/>
      <c r="I19" s="32"/>
      <c r="J19" s="33"/>
      <c r="K19" s="50">
        <f t="shared" si="1"/>
        <v>0</v>
      </c>
    </row>
    <row r="20" spans="1:11" ht="24.75" customHeight="1" x14ac:dyDescent="0.2">
      <c r="A20" s="49">
        <v>11</v>
      </c>
      <c r="B20" s="394"/>
      <c r="C20" s="394"/>
      <c r="D20" s="394"/>
      <c r="E20" s="394"/>
      <c r="F20" s="394"/>
      <c r="G20" s="394"/>
      <c r="H20" s="394"/>
      <c r="I20" s="32"/>
      <c r="J20" s="33"/>
      <c r="K20" s="50">
        <f t="shared" si="1"/>
        <v>0</v>
      </c>
    </row>
    <row r="21" spans="1:11" ht="24.75" customHeight="1" x14ac:dyDescent="0.2">
      <c r="A21" s="49">
        <v>12</v>
      </c>
      <c r="B21" s="394"/>
      <c r="C21" s="394"/>
      <c r="D21" s="394"/>
      <c r="E21" s="394"/>
      <c r="F21" s="394"/>
      <c r="G21" s="394"/>
      <c r="H21" s="394"/>
      <c r="I21" s="32"/>
      <c r="J21" s="33"/>
      <c r="K21" s="50">
        <f t="shared" si="1"/>
        <v>0</v>
      </c>
    </row>
    <row r="22" spans="1:11" ht="24.75" customHeight="1" x14ac:dyDescent="0.2">
      <c r="A22" s="49">
        <v>13</v>
      </c>
      <c r="B22" s="394"/>
      <c r="C22" s="394"/>
      <c r="D22" s="394"/>
      <c r="E22" s="394"/>
      <c r="F22" s="394"/>
      <c r="G22" s="394"/>
      <c r="H22" s="394"/>
      <c r="I22" s="32"/>
      <c r="J22" s="33"/>
      <c r="K22" s="50">
        <f t="shared" si="1"/>
        <v>0</v>
      </c>
    </row>
    <row r="23" spans="1:11" ht="24.75" customHeight="1" x14ac:dyDescent="0.2">
      <c r="A23" s="49">
        <v>14</v>
      </c>
      <c r="B23" s="394"/>
      <c r="C23" s="394"/>
      <c r="D23" s="394"/>
      <c r="E23" s="394"/>
      <c r="F23" s="394"/>
      <c r="G23" s="394"/>
      <c r="H23" s="394"/>
      <c r="I23" s="32"/>
      <c r="J23" s="33"/>
      <c r="K23" s="50">
        <f t="shared" si="1"/>
        <v>0</v>
      </c>
    </row>
    <row r="24" spans="1:11" ht="24.75" customHeight="1" x14ac:dyDescent="0.2">
      <c r="A24" s="49">
        <v>15</v>
      </c>
      <c r="B24" s="394"/>
      <c r="C24" s="394"/>
      <c r="D24" s="394"/>
      <c r="E24" s="394"/>
      <c r="F24" s="394"/>
      <c r="G24" s="394"/>
      <c r="H24" s="394"/>
      <c r="I24" s="32"/>
      <c r="J24" s="33"/>
      <c r="K24" s="50">
        <f t="shared" si="1"/>
        <v>0</v>
      </c>
    </row>
    <row r="25" spans="1:11" ht="24.75" customHeight="1" x14ac:dyDescent="0.2">
      <c r="A25" s="49">
        <v>16</v>
      </c>
      <c r="B25" s="394"/>
      <c r="C25" s="394"/>
      <c r="D25" s="394"/>
      <c r="E25" s="394"/>
      <c r="F25" s="394"/>
      <c r="G25" s="394"/>
      <c r="H25" s="394"/>
      <c r="I25" s="32"/>
      <c r="J25" s="33"/>
      <c r="K25" s="50">
        <f t="shared" si="1"/>
        <v>0</v>
      </c>
    </row>
    <row r="26" spans="1:11" ht="24.75" customHeight="1" x14ac:dyDescent="0.2">
      <c r="A26" s="49">
        <v>17</v>
      </c>
      <c r="B26" s="394"/>
      <c r="C26" s="394"/>
      <c r="D26" s="394"/>
      <c r="E26" s="394"/>
      <c r="F26" s="394"/>
      <c r="G26" s="394"/>
      <c r="H26" s="394"/>
      <c r="I26" s="32"/>
      <c r="J26" s="33"/>
      <c r="K26" s="50">
        <f t="shared" si="1"/>
        <v>0</v>
      </c>
    </row>
    <row r="27" spans="1:11" ht="24.75" customHeight="1" x14ac:dyDescent="0.2">
      <c r="A27" s="49">
        <v>18</v>
      </c>
      <c r="B27" s="394"/>
      <c r="C27" s="394"/>
      <c r="D27" s="394"/>
      <c r="E27" s="394"/>
      <c r="F27" s="394"/>
      <c r="G27" s="394"/>
      <c r="H27" s="394"/>
      <c r="I27" s="32"/>
      <c r="J27" s="33"/>
      <c r="K27" s="50">
        <f t="shared" si="1"/>
        <v>0</v>
      </c>
    </row>
    <row r="28" spans="1:11" ht="24.75" customHeight="1" x14ac:dyDescent="0.2">
      <c r="A28" s="49">
        <v>19</v>
      </c>
      <c r="B28" s="394"/>
      <c r="C28" s="394"/>
      <c r="D28" s="394"/>
      <c r="E28" s="394"/>
      <c r="F28" s="394"/>
      <c r="G28" s="394"/>
      <c r="H28" s="394"/>
      <c r="I28" s="32"/>
      <c r="J28" s="33"/>
      <c r="K28" s="50">
        <f t="shared" si="1"/>
        <v>0</v>
      </c>
    </row>
    <row r="29" spans="1:11" ht="24.75" customHeight="1" x14ac:dyDescent="0.2">
      <c r="A29" s="49">
        <v>20</v>
      </c>
      <c r="B29" s="394"/>
      <c r="C29" s="394"/>
      <c r="D29" s="394"/>
      <c r="E29" s="394"/>
      <c r="F29" s="394"/>
      <c r="G29" s="394"/>
      <c r="H29" s="394"/>
      <c r="I29" s="32"/>
      <c r="J29" s="33"/>
      <c r="K29" s="50">
        <f t="shared" si="1"/>
        <v>0</v>
      </c>
    </row>
    <row r="30" spans="1:11" ht="24.75" customHeight="1" x14ac:dyDescent="0.2">
      <c r="A30" s="49">
        <v>21</v>
      </c>
      <c r="B30" s="394"/>
      <c r="C30" s="394"/>
      <c r="D30" s="394"/>
      <c r="E30" s="394"/>
      <c r="F30" s="394"/>
      <c r="G30" s="394"/>
      <c r="H30" s="394"/>
      <c r="I30" s="32"/>
      <c r="J30" s="33"/>
      <c r="K30" s="50">
        <f t="shared" si="1"/>
        <v>0</v>
      </c>
    </row>
    <row r="31" spans="1:11" ht="24.75" customHeight="1" x14ac:dyDescent="0.2">
      <c r="A31" s="49">
        <v>22</v>
      </c>
      <c r="B31" s="394"/>
      <c r="C31" s="394"/>
      <c r="D31" s="394"/>
      <c r="E31" s="394"/>
      <c r="F31" s="394"/>
      <c r="G31" s="394"/>
      <c r="H31" s="394"/>
      <c r="I31" s="32"/>
      <c r="J31" s="33"/>
      <c r="K31" s="50">
        <f t="shared" si="1"/>
        <v>0</v>
      </c>
    </row>
    <row r="32" spans="1:11" ht="24.75" customHeight="1" x14ac:dyDescent="0.2">
      <c r="A32" s="49">
        <v>23</v>
      </c>
      <c r="B32" s="394"/>
      <c r="C32" s="394"/>
      <c r="D32" s="394"/>
      <c r="E32" s="394"/>
      <c r="F32" s="394"/>
      <c r="G32" s="394"/>
      <c r="H32" s="394"/>
      <c r="I32" s="32"/>
      <c r="J32" s="33"/>
      <c r="K32" s="50">
        <f t="shared" si="1"/>
        <v>0</v>
      </c>
    </row>
    <row r="33" spans="1:11" ht="24.75" customHeight="1" x14ac:dyDescent="0.2">
      <c r="A33" s="49">
        <v>24</v>
      </c>
      <c r="B33" s="394"/>
      <c r="C33" s="394"/>
      <c r="D33" s="394"/>
      <c r="E33" s="394"/>
      <c r="F33" s="394"/>
      <c r="G33" s="394"/>
      <c r="H33" s="394"/>
      <c r="I33" s="32"/>
      <c r="J33" s="33"/>
      <c r="K33" s="50">
        <f t="shared" si="1"/>
        <v>0</v>
      </c>
    </row>
    <row r="34" spans="1:11" ht="24.75" customHeight="1" x14ac:dyDescent="0.2">
      <c r="A34" s="49">
        <v>25</v>
      </c>
      <c r="B34" s="394"/>
      <c r="C34" s="394"/>
      <c r="D34" s="394"/>
      <c r="E34" s="394"/>
      <c r="F34" s="394"/>
      <c r="G34" s="394"/>
      <c r="H34" s="394"/>
      <c r="I34" s="32"/>
      <c r="J34" s="33"/>
      <c r="K34" s="50">
        <f t="shared" si="1"/>
        <v>0</v>
      </c>
    </row>
    <row r="35" spans="1:11" ht="24.75" customHeight="1" x14ac:dyDescent="0.2">
      <c r="A35" s="49">
        <v>26</v>
      </c>
      <c r="B35" s="394"/>
      <c r="C35" s="394"/>
      <c r="D35" s="394"/>
      <c r="E35" s="394"/>
      <c r="F35" s="394"/>
      <c r="G35" s="394"/>
      <c r="H35" s="394"/>
      <c r="I35" s="32"/>
      <c r="J35" s="33"/>
      <c r="K35" s="50">
        <f t="shared" si="1"/>
        <v>0</v>
      </c>
    </row>
    <row r="36" spans="1:11" ht="24.75" customHeight="1" x14ac:dyDescent="0.2">
      <c r="A36" s="49">
        <v>27</v>
      </c>
      <c r="B36" s="394"/>
      <c r="C36" s="394"/>
      <c r="D36" s="394"/>
      <c r="E36" s="394"/>
      <c r="F36" s="394"/>
      <c r="G36" s="394"/>
      <c r="H36" s="394"/>
      <c r="I36" s="32"/>
      <c r="J36" s="33"/>
      <c r="K36" s="50">
        <f t="shared" si="1"/>
        <v>0</v>
      </c>
    </row>
    <row r="37" spans="1:11" ht="24.75" customHeight="1" x14ac:dyDescent="0.2">
      <c r="A37" s="49">
        <v>28</v>
      </c>
      <c r="B37" s="394"/>
      <c r="C37" s="394"/>
      <c r="D37" s="394"/>
      <c r="E37" s="394"/>
      <c r="F37" s="394"/>
      <c r="G37" s="394"/>
      <c r="H37" s="394"/>
      <c r="I37" s="32"/>
      <c r="J37" s="33"/>
      <c r="K37" s="50">
        <f t="shared" si="1"/>
        <v>0</v>
      </c>
    </row>
    <row r="38" spans="1:11" ht="24.75" customHeight="1" x14ac:dyDescent="0.2">
      <c r="A38" s="49">
        <v>29</v>
      </c>
      <c r="B38" s="394"/>
      <c r="C38" s="394"/>
      <c r="D38" s="394"/>
      <c r="E38" s="394"/>
      <c r="F38" s="394"/>
      <c r="G38" s="394"/>
      <c r="H38" s="394"/>
      <c r="I38" s="32"/>
      <c r="J38" s="33"/>
      <c r="K38" s="50">
        <f t="shared" si="1"/>
        <v>0</v>
      </c>
    </row>
    <row r="39" spans="1:11" ht="24.75" customHeight="1" x14ac:dyDescent="0.2">
      <c r="A39" s="49">
        <v>30</v>
      </c>
      <c r="B39" s="394"/>
      <c r="C39" s="394"/>
      <c r="D39" s="394"/>
      <c r="E39" s="394"/>
      <c r="F39" s="394"/>
      <c r="G39" s="394"/>
      <c r="H39" s="394"/>
      <c r="I39" s="32"/>
      <c r="J39" s="33"/>
      <c r="K39" s="50">
        <f t="shared" si="1"/>
        <v>0</v>
      </c>
    </row>
    <row r="40" spans="1:11" ht="24.75" customHeight="1" x14ac:dyDescent="0.2">
      <c r="A40" s="49">
        <v>31</v>
      </c>
      <c r="B40" s="394"/>
      <c r="C40" s="394"/>
      <c r="D40" s="394"/>
      <c r="E40" s="394"/>
      <c r="F40" s="394"/>
      <c r="G40" s="394"/>
      <c r="H40" s="394"/>
      <c r="I40" s="32"/>
      <c r="J40" s="33"/>
      <c r="K40" s="50">
        <f t="shared" si="1"/>
        <v>0</v>
      </c>
    </row>
    <row r="41" spans="1:11" ht="24.75" customHeight="1" x14ac:dyDescent="0.2">
      <c r="A41" s="49">
        <v>32</v>
      </c>
      <c r="B41" s="394"/>
      <c r="C41" s="394"/>
      <c r="D41" s="394"/>
      <c r="E41" s="394"/>
      <c r="F41" s="394"/>
      <c r="G41" s="394"/>
      <c r="H41" s="394"/>
      <c r="I41" s="32"/>
      <c r="J41" s="33"/>
      <c r="K41" s="50">
        <f t="shared" si="1"/>
        <v>0</v>
      </c>
    </row>
    <row r="42" spans="1:11" ht="24.75" customHeight="1" x14ac:dyDescent="0.2">
      <c r="A42" s="49">
        <v>33</v>
      </c>
      <c r="B42" s="394"/>
      <c r="C42" s="394"/>
      <c r="D42" s="394"/>
      <c r="E42" s="394"/>
      <c r="F42" s="394"/>
      <c r="G42" s="394"/>
      <c r="H42" s="394"/>
      <c r="I42" s="32"/>
      <c r="J42" s="33"/>
      <c r="K42" s="50">
        <f t="shared" si="1"/>
        <v>0</v>
      </c>
    </row>
    <row r="43" spans="1:11" ht="24.75" customHeight="1" x14ac:dyDescent="0.2">
      <c r="A43" s="49">
        <v>34</v>
      </c>
      <c r="B43" s="394"/>
      <c r="C43" s="394"/>
      <c r="D43" s="394"/>
      <c r="E43" s="394"/>
      <c r="F43" s="394"/>
      <c r="G43" s="394"/>
      <c r="H43" s="394"/>
      <c r="I43" s="32"/>
      <c r="J43" s="33"/>
      <c r="K43" s="50">
        <f t="shared" si="1"/>
        <v>0</v>
      </c>
    </row>
    <row r="44" spans="1:11" ht="24.75" customHeight="1" x14ac:dyDescent="0.2">
      <c r="A44" s="49">
        <v>35</v>
      </c>
      <c r="B44" s="394"/>
      <c r="C44" s="394"/>
      <c r="D44" s="394"/>
      <c r="E44" s="394"/>
      <c r="F44" s="394"/>
      <c r="G44" s="394"/>
      <c r="H44" s="394"/>
      <c r="I44" s="32"/>
      <c r="J44" s="33"/>
      <c r="K44" s="50">
        <f t="shared" si="1"/>
        <v>0</v>
      </c>
    </row>
    <row r="45" spans="1:11" ht="24.75" customHeight="1" x14ac:dyDescent="0.2">
      <c r="A45" s="49">
        <v>36</v>
      </c>
      <c r="B45" s="394"/>
      <c r="C45" s="394"/>
      <c r="D45" s="394"/>
      <c r="E45" s="394"/>
      <c r="F45" s="394"/>
      <c r="G45" s="394"/>
      <c r="H45" s="394"/>
      <c r="I45" s="32"/>
      <c r="J45" s="33"/>
      <c r="K45" s="50">
        <f t="shared" si="1"/>
        <v>0</v>
      </c>
    </row>
    <row r="46" spans="1:11" ht="24.75" customHeight="1" x14ac:dyDescent="0.2">
      <c r="A46" s="49">
        <v>37</v>
      </c>
      <c r="B46" s="394"/>
      <c r="C46" s="394"/>
      <c r="D46" s="394"/>
      <c r="E46" s="394"/>
      <c r="F46" s="394"/>
      <c r="G46" s="394"/>
      <c r="H46" s="394"/>
      <c r="I46" s="32"/>
      <c r="J46" s="33"/>
      <c r="K46" s="50">
        <f t="shared" si="1"/>
        <v>0</v>
      </c>
    </row>
    <row r="47" spans="1:11" ht="24.75" customHeight="1" x14ac:dyDescent="0.2">
      <c r="A47" s="49">
        <v>38</v>
      </c>
      <c r="B47" s="394"/>
      <c r="C47" s="394"/>
      <c r="D47" s="394"/>
      <c r="E47" s="394"/>
      <c r="F47" s="394"/>
      <c r="G47" s="394"/>
      <c r="H47" s="394"/>
      <c r="I47" s="32"/>
      <c r="J47" s="33"/>
      <c r="K47" s="50">
        <f t="shared" si="1"/>
        <v>0</v>
      </c>
    </row>
    <row r="48" spans="1:11" ht="24.75" customHeight="1" x14ac:dyDescent="0.2">
      <c r="A48" s="49">
        <v>39</v>
      </c>
      <c r="B48" s="394"/>
      <c r="C48" s="394"/>
      <c r="D48" s="394"/>
      <c r="E48" s="394"/>
      <c r="F48" s="394"/>
      <c r="G48" s="394"/>
      <c r="H48" s="394"/>
      <c r="I48" s="32"/>
      <c r="J48" s="33"/>
      <c r="K48" s="50">
        <f t="shared" si="1"/>
        <v>0</v>
      </c>
    </row>
    <row r="49" spans="1:11" ht="24.75" customHeight="1" x14ac:dyDescent="0.2">
      <c r="A49" s="49">
        <v>40</v>
      </c>
      <c r="B49" s="394"/>
      <c r="C49" s="394"/>
      <c r="D49" s="394"/>
      <c r="E49" s="394"/>
      <c r="F49" s="394"/>
      <c r="G49" s="394"/>
      <c r="H49" s="394"/>
      <c r="I49" s="32"/>
      <c r="J49" s="33"/>
      <c r="K49" s="50">
        <f t="shared" si="1"/>
        <v>0</v>
      </c>
    </row>
    <row r="50" spans="1:11" ht="24.75" customHeight="1" x14ac:dyDescent="0.2">
      <c r="A50" s="49">
        <v>41</v>
      </c>
      <c r="B50" s="394"/>
      <c r="C50" s="394"/>
      <c r="D50" s="394"/>
      <c r="E50" s="394"/>
      <c r="F50" s="394"/>
      <c r="G50" s="394"/>
      <c r="H50" s="394"/>
      <c r="I50" s="32"/>
      <c r="J50" s="33"/>
      <c r="K50" s="50">
        <f t="shared" si="1"/>
        <v>0</v>
      </c>
    </row>
    <row r="51" spans="1:11" ht="24.75" customHeight="1" x14ac:dyDescent="0.2">
      <c r="A51" s="49">
        <v>42</v>
      </c>
      <c r="B51" s="394"/>
      <c r="C51" s="394"/>
      <c r="D51" s="394"/>
      <c r="E51" s="394"/>
      <c r="F51" s="394"/>
      <c r="G51" s="394"/>
      <c r="H51" s="394"/>
      <c r="I51" s="32"/>
      <c r="J51" s="33"/>
      <c r="K51" s="50">
        <f t="shared" si="1"/>
        <v>0</v>
      </c>
    </row>
    <row r="52" spans="1:11" ht="24.75" customHeight="1" x14ac:dyDescent="0.2">
      <c r="A52" s="49">
        <v>43</v>
      </c>
      <c r="B52" s="394"/>
      <c r="C52" s="394"/>
      <c r="D52" s="394"/>
      <c r="E52" s="394"/>
      <c r="F52" s="394"/>
      <c r="G52" s="394"/>
      <c r="H52" s="394"/>
      <c r="I52" s="32"/>
      <c r="J52" s="33"/>
      <c r="K52" s="50">
        <f t="shared" si="1"/>
        <v>0</v>
      </c>
    </row>
    <row r="53" spans="1:11" ht="24.75" customHeight="1" x14ac:dyDescent="0.2">
      <c r="A53" s="49">
        <v>44</v>
      </c>
      <c r="B53" s="394"/>
      <c r="C53" s="394"/>
      <c r="D53" s="394"/>
      <c r="E53" s="394"/>
      <c r="F53" s="394"/>
      <c r="G53" s="394"/>
      <c r="H53" s="394"/>
      <c r="I53" s="32"/>
      <c r="J53" s="33"/>
      <c r="K53" s="50">
        <f t="shared" si="1"/>
        <v>0</v>
      </c>
    </row>
    <row r="54" spans="1:11" ht="24.75" customHeight="1" x14ac:dyDescent="0.2">
      <c r="A54" s="49">
        <v>45</v>
      </c>
      <c r="B54" s="394"/>
      <c r="C54" s="394"/>
      <c r="D54" s="394"/>
      <c r="E54" s="394"/>
      <c r="F54" s="394"/>
      <c r="G54" s="394"/>
      <c r="H54" s="394"/>
      <c r="I54" s="32"/>
      <c r="J54" s="33"/>
      <c r="K54" s="50">
        <f t="shared" si="1"/>
        <v>0</v>
      </c>
    </row>
    <row r="55" spans="1:11" ht="24.75" customHeight="1" x14ac:dyDescent="0.2">
      <c r="A55" s="49">
        <v>46</v>
      </c>
      <c r="B55" s="394"/>
      <c r="C55" s="394"/>
      <c r="D55" s="394"/>
      <c r="E55" s="394"/>
      <c r="F55" s="394"/>
      <c r="G55" s="394"/>
      <c r="H55" s="394"/>
      <c r="I55" s="32"/>
      <c r="J55" s="33"/>
      <c r="K55" s="50">
        <f t="shared" si="1"/>
        <v>0</v>
      </c>
    </row>
    <row r="56" spans="1:11" ht="24.75" customHeight="1" x14ac:dyDescent="0.2">
      <c r="A56" s="49">
        <v>47</v>
      </c>
      <c r="B56" s="394"/>
      <c r="C56" s="394"/>
      <c r="D56" s="394"/>
      <c r="E56" s="394"/>
      <c r="F56" s="394"/>
      <c r="G56" s="394"/>
      <c r="H56" s="394"/>
      <c r="I56" s="32"/>
      <c r="J56" s="33"/>
      <c r="K56" s="50">
        <f t="shared" si="1"/>
        <v>0</v>
      </c>
    </row>
    <row r="57" spans="1:11" ht="24.75" customHeight="1" x14ac:dyDescent="0.2">
      <c r="A57" s="49">
        <v>48</v>
      </c>
      <c r="B57" s="394"/>
      <c r="C57" s="394"/>
      <c r="D57" s="394"/>
      <c r="E57" s="394"/>
      <c r="F57" s="394"/>
      <c r="G57" s="394"/>
      <c r="H57" s="394"/>
      <c r="I57" s="32"/>
      <c r="J57" s="33"/>
      <c r="K57" s="50">
        <f t="shared" si="1"/>
        <v>0</v>
      </c>
    </row>
    <row r="58" spans="1:11" ht="24.75" customHeight="1" x14ac:dyDescent="0.2">
      <c r="A58" s="49">
        <v>49</v>
      </c>
      <c r="B58" s="394"/>
      <c r="C58" s="394"/>
      <c r="D58" s="394"/>
      <c r="E58" s="394"/>
      <c r="F58" s="394"/>
      <c r="G58" s="394"/>
      <c r="H58" s="394"/>
      <c r="I58" s="32"/>
      <c r="J58" s="33"/>
      <c r="K58" s="50">
        <f t="shared" si="1"/>
        <v>0</v>
      </c>
    </row>
    <row r="59" spans="1:11" ht="24.75" customHeight="1" x14ac:dyDescent="0.2">
      <c r="A59" s="49">
        <v>50</v>
      </c>
      <c r="B59" s="394"/>
      <c r="C59" s="394"/>
      <c r="D59" s="394"/>
      <c r="E59" s="394"/>
      <c r="F59" s="394"/>
      <c r="G59" s="394"/>
      <c r="H59" s="394"/>
      <c r="I59" s="32"/>
      <c r="J59" s="33"/>
      <c r="K59" s="50">
        <f t="shared" si="1"/>
        <v>0</v>
      </c>
    </row>
    <row r="60" spans="1:11" ht="24.75" customHeight="1" x14ac:dyDescent="0.2">
      <c r="A60" s="49">
        <v>51</v>
      </c>
      <c r="B60" s="394"/>
      <c r="C60" s="394"/>
      <c r="D60" s="394"/>
      <c r="E60" s="394"/>
      <c r="F60" s="394"/>
      <c r="G60" s="394"/>
      <c r="H60" s="394"/>
      <c r="I60" s="32"/>
      <c r="J60" s="33"/>
      <c r="K60" s="50">
        <f t="shared" ref="K60:K76" si="2">I60*J60</f>
        <v>0</v>
      </c>
    </row>
    <row r="61" spans="1:11" ht="24.75" customHeight="1" x14ac:dyDescent="0.2">
      <c r="A61" s="49">
        <v>52</v>
      </c>
      <c r="B61" s="394"/>
      <c r="C61" s="394"/>
      <c r="D61" s="394"/>
      <c r="E61" s="394"/>
      <c r="F61" s="394"/>
      <c r="G61" s="394"/>
      <c r="H61" s="394"/>
      <c r="I61" s="32"/>
      <c r="J61" s="33"/>
      <c r="K61" s="50">
        <f t="shared" si="2"/>
        <v>0</v>
      </c>
    </row>
    <row r="62" spans="1:11" ht="24.75" customHeight="1" x14ac:dyDescent="0.2">
      <c r="A62" s="49">
        <v>53</v>
      </c>
      <c r="B62" s="394"/>
      <c r="C62" s="394"/>
      <c r="D62" s="394"/>
      <c r="E62" s="394"/>
      <c r="F62" s="394"/>
      <c r="G62" s="394"/>
      <c r="H62" s="394"/>
      <c r="I62" s="32"/>
      <c r="J62" s="33"/>
      <c r="K62" s="50">
        <f t="shared" si="2"/>
        <v>0</v>
      </c>
    </row>
    <row r="63" spans="1:11" ht="24.75" customHeight="1" x14ac:dyDescent="0.2">
      <c r="A63" s="49">
        <v>54</v>
      </c>
      <c r="B63" s="394"/>
      <c r="C63" s="394"/>
      <c r="D63" s="394"/>
      <c r="E63" s="394"/>
      <c r="F63" s="394"/>
      <c r="G63" s="394"/>
      <c r="H63" s="394"/>
      <c r="I63" s="32"/>
      <c r="J63" s="33"/>
      <c r="K63" s="50">
        <f t="shared" si="2"/>
        <v>0</v>
      </c>
    </row>
    <row r="64" spans="1:11" ht="24.75" customHeight="1" x14ac:dyDescent="0.2">
      <c r="A64" s="49">
        <v>55</v>
      </c>
      <c r="B64" s="394"/>
      <c r="C64" s="394"/>
      <c r="D64" s="394"/>
      <c r="E64" s="394"/>
      <c r="F64" s="394"/>
      <c r="G64" s="394"/>
      <c r="H64" s="394"/>
      <c r="I64" s="32"/>
      <c r="J64" s="33"/>
      <c r="K64" s="50">
        <f t="shared" si="2"/>
        <v>0</v>
      </c>
    </row>
    <row r="65" spans="1:11" ht="24.75" customHeight="1" x14ac:dyDescent="0.2">
      <c r="A65" s="49">
        <v>56</v>
      </c>
      <c r="B65" s="394"/>
      <c r="C65" s="394"/>
      <c r="D65" s="394"/>
      <c r="E65" s="394"/>
      <c r="F65" s="394"/>
      <c r="G65" s="394"/>
      <c r="H65" s="394"/>
      <c r="I65" s="32"/>
      <c r="J65" s="33"/>
      <c r="K65" s="50">
        <f t="shared" si="2"/>
        <v>0</v>
      </c>
    </row>
    <row r="66" spans="1:11" ht="24.75" customHeight="1" x14ac:dyDescent="0.2">
      <c r="A66" s="49">
        <v>57</v>
      </c>
      <c r="B66" s="394"/>
      <c r="C66" s="394"/>
      <c r="D66" s="394"/>
      <c r="E66" s="394"/>
      <c r="F66" s="394"/>
      <c r="G66" s="394"/>
      <c r="H66" s="394"/>
      <c r="I66" s="32"/>
      <c r="J66" s="33"/>
      <c r="K66" s="50">
        <f t="shared" si="2"/>
        <v>0</v>
      </c>
    </row>
    <row r="67" spans="1:11" ht="24.75" customHeight="1" x14ac:dyDescent="0.2">
      <c r="A67" s="49">
        <v>58</v>
      </c>
      <c r="B67" s="394"/>
      <c r="C67" s="394"/>
      <c r="D67" s="394"/>
      <c r="E67" s="394"/>
      <c r="F67" s="394"/>
      <c r="G67" s="394"/>
      <c r="H67" s="394"/>
      <c r="I67" s="32"/>
      <c r="J67" s="33"/>
      <c r="K67" s="50">
        <f t="shared" si="2"/>
        <v>0</v>
      </c>
    </row>
    <row r="68" spans="1:11" ht="24.75" customHeight="1" x14ac:dyDescent="0.2">
      <c r="A68" s="49">
        <v>59</v>
      </c>
      <c r="B68" s="394"/>
      <c r="C68" s="394"/>
      <c r="D68" s="394"/>
      <c r="E68" s="394"/>
      <c r="F68" s="394"/>
      <c r="G68" s="394"/>
      <c r="H68" s="394"/>
      <c r="I68" s="32"/>
      <c r="J68" s="33"/>
      <c r="K68" s="50">
        <f t="shared" si="2"/>
        <v>0</v>
      </c>
    </row>
    <row r="69" spans="1:11" ht="24.75" customHeight="1" x14ac:dyDescent="0.2">
      <c r="A69" s="49">
        <v>60</v>
      </c>
      <c r="B69" s="394"/>
      <c r="C69" s="394"/>
      <c r="D69" s="394"/>
      <c r="E69" s="394"/>
      <c r="F69" s="394"/>
      <c r="G69" s="394"/>
      <c r="H69" s="394"/>
      <c r="I69" s="32"/>
      <c r="J69" s="33"/>
      <c r="K69" s="50">
        <f t="shared" si="2"/>
        <v>0</v>
      </c>
    </row>
    <row r="70" spans="1:11" ht="24.75" customHeight="1" x14ac:dyDescent="0.2">
      <c r="A70" s="49">
        <v>61</v>
      </c>
      <c r="B70" s="394"/>
      <c r="C70" s="394"/>
      <c r="D70" s="394"/>
      <c r="E70" s="394"/>
      <c r="F70" s="394"/>
      <c r="G70" s="394"/>
      <c r="H70" s="394"/>
      <c r="I70" s="32"/>
      <c r="J70" s="33"/>
      <c r="K70" s="50">
        <f t="shared" si="2"/>
        <v>0</v>
      </c>
    </row>
    <row r="71" spans="1:11" ht="24.75" customHeight="1" x14ac:dyDescent="0.2">
      <c r="A71" s="49">
        <v>62</v>
      </c>
      <c r="B71" s="394"/>
      <c r="C71" s="394"/>
      <c r="D71" s="394"/>
      <c r="E71" s="394"/>
      <c r="F71" s="394"/>
      <c r="G71" s="394"/>
      <c r="H71" s="394"/>
      <c r="I71" s="32"/>
      <c r="J71" s="33"/>
      <c r="K71" s="50">
        <f t="shared" si="2"/>
        <v>0</v>
      </c>
    </row>
    <row r="72" spans="1:11" ht="24.75" customHeight="1" x14ac:dyDescent="0.2">
      <c r="A72" s="49">
        <v>63</v>
      </c>
      <c r="B72" s="394"/>
      <c r="C72" s="394"/>
      <c r="D72" s="394"/>
      <c r="E72" s="394"/>
      <c r="F72" s="394"/>
      <c r="G72" s="394"/>
      <c r="H72" s="394"/>
      <c r="I72" s="32"/>
      <c r="J72" s="33"/>
      <c r="K72" s="50">
        <f t="shared" si="2"/>
        <v>0</v>
      </c>
    </row>
    <row r="73" spans="1:11" ht="24.75" customHeight="1" x14ac:dyDescent="0.2">
      <c r="A73" s="49">
        <v>64</v>
      </c>
      <c r="B73" s="394"/>
      <c r="C73" s="394"/>
      <c r="D73" s="394"/>
      <c r="E73" s="394"/>
      <c r="F73" s="394"/>
      <c r="G73" s="394"/>
      <c r="H73" s="394"/>
      <c r="I73" s="32"/>
      <c r="J73" s="33"/>
      <c r="K73" s="50">
        <f t="shared" si="2"/>
        <v>0</v>
      </c>
    </row>
    <row r="74" spans="1:11" ht="24.75" customHeight="1" x14ac:dyDescent="0.2">
      <c r="A74" s="49">
        <v>65</v>
      </c>
      <c r="B74" s="394"/>
      <c r="C74" s="394"/>
      <c r="D74" s="394"/>
      <c r="E74" s="394"/>
      <c r="F74" s="394"/>
      <c r="G74" s="394"/>
      <c r="H74" s="394"/>
      <c r="I74" s="32"/>
      <c r="J74" s="33"/>
      <c r="K74" s="50">
        <f t="shared" si="2"/>
        <v>0</v>
      </c>
    </row>
    <row r="75" spans="1:11" ht="24.75" customHeight="1" x14ac:dyDescent="0.2">
      <c r="A75" s="49">
        <v>66</v>
      </c>
      <c r="B75" s="394"/>
      <c r="C75" s="394"/>
      <c r="D75" s="394"/>
      <c r="E75" s="394"/>
      <c r="F75" s="394"/>
      <c r="G75" s="394"/>
      <c r="H75" s="394"/>
      <c r="I75" s="32"/>
      <c r="J75" s="33"/>
      <c r="K75" s="50">
        <f t="shared" si="2"/>
        <v>0</v>
      </c>
    </row>
    <row r="76" spans="1:11" ht="24.75" customHeight="1" x14ac:dyDescent="0.2">
      <c r="A76" s="49">
        <v>67</v>
      </c>
      <c r="B76" s="394"/>
      <c r="C76" s="394"/>
      <c r="D76" s="394"/>
      <c r="E76" s="394"/>
      <c r="F76" s="394"/>
      <c r="G76" s="394"/>
      <c r="H76" s="394"/>
      <c r="I76" s="32"/>
      <c r="J76" s="33"/>
      <c r="K76" s="50">
        <f t="shared" si="2"/>
        <v>0</v>
      </c>
    </row>
    <row r="77" spans="1:11" ht="24.75" customHeight="1" x14ac:dyDescent="0.2">
      <c r="A77" s="49">
        <v>68</v>
      </c>
      <c r="B77" s="394"/>
      <c r="C77" s="394"/>
      <c r="D77" s="394"/>
      <c r="E77" s="394"/>
      <c r="F77" s="394"/>
      <c r="G77" s="394"/>
      <c r="H77" s="394"/>
      <c r="I77" s="32"/>
      <c r="J77" s="33"/>
      <c r="K77" s="50">
        <f t="shared" ref="K77:K79" si="3">I77*J77</f>
        <v>0</v>
      </c>
    </row>
    <row r="78" spans="1:11" ht="24.75" customHeight="1" x14ac:dyDescent="0.2">
      <c r="A78" s="49">
        <v>69</v>
      </c>
      <c r="B78" s="394"/>
      <c r="C78" s="394"/>
      <c r="D78" s="394"/>
      <c r="E78" s="394"/>
      <c r="F78" s="394"/>
      <c r="G78" s="394"/>
      <c r="H78" s="394"/>
      <c r="I78" s="32"/>
      <c r="J78" s="33"/>
      <c r="K78" s="50">
        <f t="shared" si="3"/>
        <v>0</v>
      </c>
    </row>
    <row r="79" spans="1:11" ht="24.75" customHeight="1" x14ac:dyDescent="0.2">
      <c r="A79" s="49">
        <v>70</v>
      </c>
      <c r="B79" s="394"/>
      <c r="C79" s="394"/>
      <c r="D79" s="394"/>
      <c r="E79" s="394"/>
      <c r="F79" s="394"/>
      <c r="G79" s="394"/>
      <c r="H79" s="394"/>
      <c r="I79" s="32"/>
      <c r="J79" s="33"/>
      <c r="K79" s="50">
        <f t="shared" si="3"/>
        <v>0</v>
      </c>
    </row>
    <row r="80" spans="1:11" ht="25.5" customHeight="1" x14ac:dyDescent="0.2">
      <c r="J80" s="14"/>
    </row>
    <row r="81" spans="10:10" ht="25.5" customHeight="1" x14ac:dyDescent="0.2">
      <c r="J81" s="14"/>
    </row>
    <row r="82" spans="10:10" ht="25.5" customHeight="1" x14ac:dyDescent="0.2">
      <c r="J82" s="14"/>
    </row>
    <row r="83" spans="10:10" ht="25.5" customHeight="1" x14ac:dyDescent="0.2">
      <c r="J83" s="14"/>
    </row>
    <row r="84" spans="10:10" ht="25.5" customHeight="1" x14ac:dyDescent="0.2">
      <c r="J84" s="14"/>
    </row>
    <row r="85" spans="10:10" ht="25.5" customHeight="1" x14ac:dyDescent="0.2">
      <c r="J85" s="14"/>
    </row>
    <row r="86" spans="10:10" ht="25.5" customHeight="1" x14ac:dyDescent="0.2">
      <c r="J86" s="14"/>
    </row>
    <row r="87" spans="10:10" ht="25.5" customHeight="1" x14ac:dyDescent="0.2">
      <c r="J87" s="14"/>
    </row>
  </sheetData>
  <sheetProtection deleteRows="0"/>
  <protectedRanges>
    <protectedRange sqref="B10:C11 B17:C79" name="dataentry"/>
    <protectedRange sqref="B12:C14" name="dataentry_1"/>
    <protectedRange sqref="B15:C16" name="dataentry_7_1"/>
  </protectedRanges>
  <mergeCells count="84">
    <mergeCell ref="B31:H31"/>
    <mergeCell ref="A6:K6"/>
    <mergeCell ref="A4:K4"/>
    <mergeCell ref="B20:H20"/>
    <mergeCell ref="A7:K7"/>
    <mergeCell ref="I8:K8"/>
    <mergeCell ref="B10:H10"/>
    <mergeCell ref="B11:H11"/>
    <mergeCell ref="B12:H12"/>
    <mergeCell ref="B13:H13"/>
    <mergeCell ref="B14:H14"/>
    <mergeCell ref="B17:H17"/>
    <mergeCell ref="B18:H18"/>
    <mergeCell ref="B19:H19"/>
    <mergeCell ref="J5:K5"/>
    <mergeCell ref="B26:H26"/>
    <mergeCell ref="A1:G1"/>
    <mergeCell ref="H1:K1"/>
    <mergeCell ref="H2:K2"/>
    <mergeCell ref="A3:K3"/>
    <mergeCell ref="A2:G2"/>
    <mergeCell ref="B52:H52"/>
    <mergeCell ref="B45:H45"/>
    <mergeCell ref="B46:H46"/>
    <mergeCell ref="B47:H47"/>
    <mergeCell ref="B48:H48"/>
    <mergeCell ref="B49:H49"/>
    <mergeCell ref="B50:H50"/>
    <mergeCell ref="B53:H53"/>
    <mergeCell ref="B54:H54"/>
    <mergeCell ref="B55:H55"/>
    <mergeCell ref="B44:H44"/>
    <mergeCell ref="B33:H33"/>
    <mergeCell ref="B34:H34"/>
    <mergeCell ref="B35:H35"/>
    <mergeCell ref="B36:H36"/>
    <mergeCell ref="B37:H37"/>
    <mergeCell ref="B38:H38"/>
    <mergeCell ref="B39:H39"/>
    <mergeCell ref="B40:H40"/>
    <mergeCell ref="B41:H41"/>
    <mergeCell ref="B42:H42"/>
    <mergeCell ref="B43:H43"/>
    <mergeCell ref="B51:H51"/>
    <mergeCell ref="B32:H32"/>
    <mergeCell ref="B21:H21"/>
    <mergeCell ref="B22:H22"/>
    <mergeCell ref="B23:H23"/>
    <mergeCell ref="G5:I5"/>
    <mergeCell ref="E5:F5"/>
    <mergeCell ref="A5:D5"/>
    <mergeCell ref="A8:H9"/>
    <mergeCell ref="B15:H15"/>
    <mergeCell ref="B16:H16"/>
    <mergeCell ref="B24:H24"/>
    <mergeCell ref="B25:H25"/>
    <mergeCell ref="B27:H27"/>
    <mergeCell ref="B28:H28"/>
    <mergeCell ref="B29:H29"/>
    <mergeCell ref="B30:H30"/>
    <mergeCell ref="B72:H72"/>
    <mergeCell ref="B66:H66"/>
    <mergeCell ref="B67:H67"/>
    <mergeCell ref="B68:H68"/>
    <mergeCell ref="B69:H69"/>
    <mergeCell ref="B70:H70"/>
    <mergeCell ref="B71:H71"/>
    <mergeCell ref="B78:H78"/>
    <mergeCell ref="B79:H79"/>
    <mergeCell ref="B77:H77"/>
    <mergeCell ref="B73:H73"/>
    <mergeCell ref="B74:H74"/>
    <mergeCell ref="B75:H75"/>
    <mergeCell ref="B76:H76"/>
    <mergeCell ref="B65:H65"/>
    <mergeCell ref="B57:H57"/>
    <mergeCell ref="B58:H58"/>
    <mergeCell ref="B59:H59"/>
    <mergeCell ref="B56:H56"/>
    <mergeCell ref="B60:H60"/>
    <mergeCell ref="B61:H61"/>
    <mergeCell ref="B62:H62"/>
    <mergeCell ref="B63:H63"/>
    <mergeCell ref="B64:H64"/>
  </mergeCells>
  <pageMargins left="0.75" right="0.75" top="0.75" bottom="1" header="0.5" footer="0.5"/>
  <pageSetup paperSize="176" scale="85" fitToHeight="0" orientation="portrait" horizontalDpi="300" verticalDpi="300" r:id="rId1"/>
  <headerFooter alignWithMargins="0">
    <oddHeader>&amp;LCommodity&amp;C&amp;"Arial,Bold"EMAC Mission Ready Package Cost Estimate</oddHeader>
    <oddFooter>&amp;L&amp;8Copyright © 2008-2009 NEMA&amp;C&amp;8&amp;P&amp;R&amp;8&amp;D</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Q120"/>
  <sheetViews>
    <sheetView zoomScaleNormal="100" workbookViewId="0">
      <selection activeCell="A5" sqref="A5:C5"/>
    </sheetView>
  </sheetViews>
  <sheetFormatPr defaultColWidth="8.85546875" defaultRowHeight="25.5" customHeight="1" x14ac:dyDescent="0.2"/>
  <cols>
    <col min="1" max="1" width="4.28515625" style="1" customWidth="1"/>
    <col min="2" max="2" width="7.7109375" style="1" customWidth="1"/>
    <col min="3" max="3" width="12.7109375" style="1" customWidth="1"/>
    <col min="4" max="4" width="6.140625" style="1" customWidth="1"/>
    <col min="5" max="5" width="12.7109375" style="1" customWidth="1"/>
    <col min="6" max="6" width="8.85546875" style="1"/>
    <col min="7" max="7" width="15" style="1" customWidth="1"/>
    <col min="8" max="8" width="6.85546875" style="1" customWidth="1"/>
    <col min="9" max="9" width="11.7109375" style="1" customWidth="1"/>
    <col min="10" max="10" width="9.140625" style="1" customWidth="1"/>
    <col min="11" max="11" width="12.85546875" style="1" customWidth="1"/>
    <col min="12" max="12" width="0.42578125" style="1" customWidth="1"/>
    <col min="13" max="13" width="11.7109375" style="1" customWidth="1"/>
    <col min="14" max="14" width="8.28515625" style="1" customWidth="1"/>
    <col min="15" max="15" width="8.28515625" style="1" hidden="1" customWidth="1"/>
    <col min="16" max="16" width="11.42578125" style="1" customWidth="1"/>
    <col min="17" max="17" width="14" style="1" customWidth="1"/>
    <col min="18" max="16384" width="8.85546875" style="1"/>
  </cols>
  <sheetData>
    <row r="1" spans="1:17" ht="25.5" customHeight="1" x14ac:dyDescent="0.2">
      <c r="A1" s="232" t="s">
        <v>17</v>
      </c>
      <c r="B1" s="405"/>
      <c r="C1" s="405"/>
      <c r="D1" s="405"/>
      <c r="E1" s="405"/>
      <c r="F1" s="407">
        <f>Travel!F1</f>
        <v>0</v>
      </c>
      <c r="G1" s="407"/>
      <c r="H1" s="407"/>
      <c r="I1" s="407"/>
      <c r="J1" s="407"/>
      <c r="K1" s="407"/>
      <c r="L1" s="407"/>
      <c r="M1" s="407"/>
      <c r="N1" s="407"/>
      <c r="O1" s="407"/>
      <c r="P1" s="407"/>
      <c r="Q1" s="407"/>
    </row>
    <row r="2" spans="1:17" ht="25.5" customHeight="1" x14ac:dyDescent="0.2">
      <c r="A2" s="179" t="s">
        <v>207</v>
      </c>
      <c r="B2" s="406"/>
      <c r="C2" s="406"/>
      <c r="D2" s="406"/>
      <c r="E2" s="406"/>
      <c r="F2" s="374">
        <f>Travel!F2</f>
        <v>0</v>
      </c>
      <c r="G2" s="374"/>
      <c r="H2" s="374"/>
      <c r="I2" s="374"/>
      <c r="J2" s="374"/>
      <c r="K2" s="374"/>
      <c r="L2" s="374"/>
      <c r="M2" s="374"/>
      <c r="N2" s="374"/>
      <c r="O2" s="374"/>
      <c r="P2" s="374"/>
      <c r="Q2" s="374"/>
    </row>
    <row r="3" spans="1:17" ht="25.5" customHeight="1" x14ac:dyDescent="0.2">
      <c r="A3" s="408" t="s">
        <v>118</v>
      </c>
      <c r="B3" s="409"/>
      <c r="C3" s="409"/>
      <c r="D3" s="409"/>
      <c r="E3" s="409"/>
      <c r="F3" s="409"/>
      <c r="G3" s="409"/>
      <c r="H3" s="409"/>
      <c r="I3" s="409"/>
      <c r="J3" s="409"/>
      <c r="K3" s="409"/>
      <c r="L3" s="409"/>
      <c r="M3" s="409"/>
      <c r="N3" s="409"/>
      <c r="O3" s="409"/>
      <c r="P3" s="409"/>
      <c r="Q3" s="410"/>
    </row>
    <row r="4" spans="1:17" ht="3.75" customHeight="1" x14ac:dyDescent="0.2">
      <c r="A4" s="434"/>
      <c r="B4" s="434"/>
      <c r="C4" s="434"/>
      <c r="D4" s="434"/>
      <c r="E4" s="451"/>
      <c r="F4" s="451"/>
      <c r="G4" s="451"/>
      <c r="H4" s="451"/>
      <c r="I4" s="451"/>
      <c r="J4" s="434"/>
      <c r="K4" s="434"/>
      <c r="L4" s="434"/>
      <c r="M4" s="434"/>
      <c r="N4" s="434"/>
      <c r="O4" s="434"/>
      <c r="P4" s="434"/>
      <c r="Q4" s="434"/>
    </row>
    <row r="5" spans="1:17" s="8" customFormat="1" ht="25.5" customHeight="1" x14ac:dyDescent="0.2">
      <c r="A5" s="442" t="s">
        <v>145</v>
      </c>
      <c r="B5" s="443"/>
      <c r="C5" s="444"/>
      <c r="D5" s="13">
        <f>COUNTA(B10:B59)</f>
        <v>4</v>
      </c>
      <c r="E5" s="445" t="s">
        <v>80</v>
      </c>
      <c r="F5" s="446"/>
      <c r="G5" s="447"/>
      <c r="H5" s="440">
        <f>SUM(K10:K59)</f>
        <v>0</v>
      </c>
      <c r="I5" s="441"/>
      <c r="J5" s="448" t="s">
        <v>81</v>
      </c>
      <c r="K5" s="449"/>
      <c r="L5" s="449"/>
      <c r="M5" s="450"/>
      <c r="N5" s="31"/>
      <c r="O5" s="66"/>
      <c r="P5" s="264">
        <f>SUM(Q10:Q59)</f>
        <v>0</v>
      </c>
      <c r="Q5" s="266"/>
    </row>
    <row r="6" spans="1:17" ht="3.75" customHeight="1" x14ac:dyDescent="0.2">
      <c r="A6" s="434"/>
      <c r="B6" s="434"/>
      <c r="C6" s="434"/>
      <c r="D6" s="434"/>
      <c r="E6" s="434"/>
      <c r="F6" s="434"/>
      <c r="G6" s="434"/>
      <c r="H6" s="434"/>
      <c r="I6" s="434"/>
      <c r="J6" s="434"/>
      <c r="K6" s="434"/>
      <c r="L6" s="434"/>
      <c r="M6" s="434"/>
      <c r="N6" s="434"/>
      <c r="O6" s="434"/>
      <c r="P6" s="434"/>
      <c r="Q6" s="434"/>
    </row>
    <row r="7" spans="1:17" ht="16.5" customHeight="1" x14ac:dyDescent="0.2">
      <c r="A7" s="421" t="s">
        <v>74</v>
      </c>
      <c r="B7" s="421"/>
      <c r="C7" s="421"/>
      <c r="D7" s="421"/>
      <c r="E7" s="421"/>
      <c r="F7" s="421"/>
      <c r="G7" s="421"/>
      <c r="H7" s="421"/>
      <c r="I7" s="421"/>
      <c r="J7" s="421"/>
      <c r="K7" s="421"/>
      <c r="L7" s="421"/>
      <c r="M7" s="421"/>
      <c r="N7" s="421"/>
      <c r="O7" s="421"/>
      <c r="P7" s="421"/>
      <c r="Q7" s="421"/>
    </row>
    <row r="8" spans="1:17" ht="16.5" customHeight="1" x14ac:dyDescent="0.2">
      <c r="A8" s="414" t="s">
        <v>75</v>
      </c>
      <c r="B8" s="415"/>
      <c r="C8" s="415"/>
      <c r="D8" s="415"/>
      <c r="E8" s="415"/>
      <c r="F8" s="415"/>
      <c r="G8" s="415"/>
      <c r="H8" s="416"/>
      <c r="I8" s="428" t="s">
        <v>66</v>
      </c>
      <c r="J8" s="429"/>
      <c r="K8" s="430"/>
      <c r="L8" s="431"/>
      <c r="M8" s="428" t="s">
        <v>88</v>
      </c>
      <c r="N8" s="429"/>
      <c r="O8" s="429"/>
      <c r="P8" s="429"/>
      <c r="Q8" s="430"/>
    </row>
    <row r="9" spans="1:17" s="8" customFormat="1" ht="25.5" customHeight="1" x14ac:dyDescent="0.2">
      <c r="A9" s="417"/>
      <c r="B9" s="418"/>
      <c r="C9" s="418"/>
      <c r="D9" s="418"/>
      <c r="E9" s="418"/>
      <c r="F9" s="418"/>
      <c r="G9" s="418"/>
      <c r="H9" s="419"/>
      <c r="I9" s="60" t="s">
        <v>63</v>
      </c>
      <c r="J9" s="60" t="s">
        <v>64</v>
      </c>
      <c r="K9" s="17" t="s">
        <v>65</v>
      </c>
      <c r="L9" s="432"/>
      <c r="M9" s="60" t="s">
        <v>67</v>
      </c>
      <c r="N9" s="60" t="s">
        <v>64</v>
      </c>
      <c r="O9" s="60" t="s">
        <v>175</v>
      </c>
      <c r="P9" s="60" t="s">
        <v>115</v>
      </c>
      <c r="Q9" s="46" t="s">
        <v>62</v>
      </c>
    </row>
    <row r="10" spans="1:17" ht="24.75" customHeight="1" x14ac:dyDescent="0.2">
      <c r="A10" s="49">
        <v>1</v>
      </c>
      <c r="B10" s="394" t="s">
        <v>224</v>
      </c>
      <c r="C10" s="394"/>
      <c r="D10" s="394"/>
      <c r="E10" s="394"/>
      <c r="F10" s="394"/>
      <c r="G10" s="394"/>
      <c r="H10" s="394"/>
      <c r="I10" s="97"/>
      <c r="J10" s="96"/>
      <c r="K10" s="50">
        <f>I10*J10</f>
        <v>0</v>
      </c>
      <c r="L10" s="432"/>
      <c r="M10" s="97"/>
      <c r="N10" s="98"/>
      <c r="O10" s="99">
        <f>M10*N10</f>
        <v>0</v>
      </c>
      <c r="P10" s="96"/>
      <c r="Q10" s="48">
        <f>(M10*N10)*P10</f>
        <v>0</v>
      </c>
    </row>
    <row r="11" spans="1:17" ht="24.75" customHeight="1" x14ac:dyDescent="0.2">
      <c r="A11" s="49">
        <v>2</v>
      </c>
      <c r="B11" s="438" t="s">
        <v>225</v>
      </c>
      <c r="C11" s="438"/>
      <c r="D11" s="438"/>
      <c r="E11" s="438"/>
      <c r="F11" s="438"/>
      <c r="G11" s="438"/>
      <c r="H11" s="438"/>
      <c r="I11" s="97"/>
      <c r="J11" s="96"/>
      <c r="K11" s="50">
        <f t="shared" ref="K11:K59" si="0">I11*J11</f>
        <v>0</v>
      </c>
      <c r="L11" s="432"/>
      <c r="M11" s="97"/>
      <c r="N11" s="98"/>
      <c r="O11" s="99">
        <f t="shared" ref="O11:O59" si="1">M11*N11</f>
        <v>0</v>
      </c>
      <c r="P11" s="96"/>
      <c r="Q11" s="48">
        <f t="shared" ref="Q11:Q59" si="2">(M11*N11)*P11</f>
        <v>0</v>
      </c>
    </row>
    <row r="12" spans="1:17" ht="57" customHeight="1" x14ac:dyDescent="0.2">
      <c r="A12" s="49">
        <v>3</v>
      </c>
      <c r="B12" s="394" t="s">
        <v>232</v>
      </c>
      <c r="C12" s="394"/>
      <c r="D12" s="394"/>
      <c r="E12" s="394"/>
      <c r="F12" s="394"/>
      <c r="G12" s="394"/>
      <c r="H12" s="394"/>
      <c r="I12" s="97"/>
      <c r="J12" s="96"/>
      <c r="K12" s="50">
        <f t="shared" si="0"/>
        <v>0</v>
      </c>
      <c r="L12" s="432"/>
      <c r="M12" s="97"/>
      <c r="N12" s="98"/>
      <c r="O12" s="99">
        <f t="shared" si="1"/>
        <v>0</v>
      </c>
      <c r="P12" s="96"/>
      <c r="Q12" s="48">
        <f t="shared" si="2"/>
        <v>0</v>
      </c>
    </row>
    <row r="13" spans="1:17" ht="24.75" customHeight="1" x14ac:dyDescent="0.2">
      <c r="A13" s="49">
        <v>4</v>
      </c>
      <c r="B13" s="394" t="s">
        <v>226</v>
      </c>
      <c r="C13" s="394"/>
      <c r="D13" s="394"/>
      <c r="E13" s="394"/>
      <c r="F13" s="394"/>
      <c r="G13" s="394"/>
      <c r="H13" s="394"/>
      <c r="I13" s="97"/>
      <c r="J13" s="96"/>
      <c r="K13" s="50">
        <f t="shared" si="0"/>
        <v>0</v>
      </c>
      <c r="L13" s="432"/>
      <c r="M13" s="97"/>
      <c r="N13" s="98"/>
      <c r="O13" s="99">
        <f t="shared" si="1"/>
        <v>0</v>
      </c>
      <c r="P13" s="96"/>
      <c r="Q13" s="48">
        <f t="shared" si="2"/>
        <v>0</v>
      </c>
    </row>
    <row r="14" spans="1:17" ht="24.75" customHeight="1" x14ac:dyDescent="0.2">
      <c r="A14" s="49">
        <v>5</v>
      </c>
      <c r="B14" s="394"/>
      <c r="C14" s="394"/>
      <c r="D14" s="394"/>
      <c r="E14" s="394"/>
      <c r="F14" s="394"/>
      <c r="G14" s="394"/>
      <c r="H14" s="394"/>
      <c r="I14" s="35"/>
      <c r="J14" s="33"/>
      <c r="K14" s="50">
        <f t="shared" si="0"/>
        <v>0</v>
      </c>
      <c r="L14" s="432"/>
      <c r="M14" s="35"/>
      <c r="N14" s="70"/>
      <c r="O14" s="69">
        <f t="shared" si="1"/>
        <v>0</v>
      </c>
      <c r="P14" s="33"/>
      <c r="Q14" s="48">
        <f t="shared" si="2"/>
        <v>0</v>
      </c>
    </row>
    <row r="15" spans="1:17" ht="24.75" customHeight="1" x14ac:dyDescent="0.2">
      <c r="A15" s="49">
        <v>6</v>
      </c>
      <c r="B15" s="394"/>
      <c r="C15" s="394"/>
      <c r="D15" s="394"/>
      <c r="E15" s="394"/>
      <c r="F15" s="394"/>
      <c r="G15" s="394"/>
      <c r="H15" s="394"/>
      <c r="I15" s="35"/>
      <c r="J15" s="33"/>
      <c r="K15" s="50">
        <f t="shared" si="0"/>
        <v>0</v>
      </c>
      <c r="L15" s="432"/>
      <c r="M15" s="35"/>
      <c r="N15" s="70"/>
      <c r="O15" s="69">
        <f t="shared" si="1"/>
        <v>0</v>
      </c>
      <c r="P15" s="33"/>
      <c r="Q15" s="48">
        <f t="shared" si="2"/>
        <v>0</v>
      </c>
    </row>
    <row r="16" spans="1:17" ht="24.75" customHeight="1" x14ac:dyDescent="0.2">
      <c r="A16" s="49">
        <v>7</v>
      </c>
      <c r="B16" s="394"/>
      <c r="C16" s="394"/>
      <c r="D16" s="394"/>
      <c r="E16" s="394"/>
      <c r="F16" s="394"/>
      <c r="G16" s="394"/>
      <c r="H16" s="394"/>
      <c r="I16" s="35"/>
      <c r="J16" s="33"/>
      <c r="K16" s="50">
        <f t="shared" si="0"/>
        <v>0</v>
      </c>
      <c r="L16" s="432"/>
      <c r="M16" s="35"/>
      <c r="N16" s="70"/>
      <c r="O16" s="69">
        <f t="shared" si="1"/>
        <v>0</v>
      </c>
      <c r="P16" s="33"/>
      <c r="Q16" s="48">
        <f t="shared" si="2"/>
        <v>0</v>
      </c>
    </row>
    <row r="17" spans="1:17" ht="24.75" customHeight="1" x14ac:dyDescent="0.2">
      <c r="A17" s="49">
        <v>8</v>
      </c>
      <c r="B17" s="394"/>
      <c r="C17" s="394"/>
      <c r="D17" s="394"/>
      <c r="E17" s="394"/>
      <c r="F17" s="394"/>
      <c r="G17" s="394"/>
      <c r="H17" s="394"/>
      <c r="I17" s="35"/>
      <c r="J17" s="33"/>
      <c r="K17" s="50">
        <f t="shared" si="0"/>
        <v>0</v>
      </c>
      <c r="L17" s="432"/>
      <c r="M17" s="35"/>
      <c r="N17" s="70"/>
      <c r="O17" s="69">
        <f t="shared" si="1"/>
        <v>0</v>
      </c>
      <c r="P17" s="33"/>
      <c r="Q17" s="48">
        <f t="shared" si="2"/>
        <v>0</v>
      </c>
    </row>
    <row r="18" spans="1:17" ht="24.75" customHeight="1" x14ac:dyDescent="0.2">
      <c r="A18" s="49">
        <v>9</v>
      </c>
      <c r="B18" s="394"/>
      <c r="C18" s="394"/>
      <c r="D18" s="394"/>
      <c r="E18" s="394"/>
      <c r="F18" s="394"/>
      <c r="G18" s="394"/>
      <c r="H18" s="394"/>
      <c r="I18" s="35"/>
      <c r="J18" s="33"/>
      <c r="K18" s="50">
        <f t="shared" si="0"/>
        <v>0</v>
      </c>
      <c r="L18" s="432"/>
      <c r="M18" s="35"/>
      <c r="N18" s="70"/>
      <c r="O18" s="69">
        <f t="shared" si="1"/>
        <v>0</v>
      </c>
      <c r="P18" s="33"/>
      <c r="Q18" s="48">
        <f t="shared" si="2"/>
        <v>0</v>
      </c>
    </row>
    <row r="19" spans="1:17" ht="24.75" customHeight="1" x14ac:dyDescent="0.2">
      <c r="A19" s="49">
        <v>10</v>
      </c>
      <c r="B19" s="394"/>
      <c r="C19" s="394"/>
      <c r="D19" s="394"/>
      <c r="E19" s="394"/>
      <c r="F19" s="394"/>
      <c r="G19" s="394"/>
      <c r="H19" s="394"/>
      <c r="I19" s="35"/>
      <c r="J19" s="33"/>
      <c r="K19" s="50">
        <f t="shared" si="0"/>
        <v>0</v>
      </c>
      <c r="L19" s="432"/>
      <c r="M19" s="35"/>
      <c r="N19" s="70"/>
      <c r="O19" s="69">
        <f t="shared" si="1"/>
        <v>0</v>
      </c>
      <c r="P19" s="33"/>
      <c r="Q19" s="48">
        <f t="shared" si="2"/>
        <v>0</v>
      </c>
    </row>
    <row r="20" spans="1:17" ht="24.75" customHeight="1" x14ac:dyDescent="0.2">
      <c r="A20" s="49">
        <v>11</v>
      </c>
      <c r="B20" s="394"/>
      <c r="C20" s="394"/>
      <c r="D20" s="394"/>
      <c r="E20" s="394"/>
      <c r="F20" s="394"/>
      <c r="G20" s="394"/>
      <c r="H20" s="394"/>
      <c r="I20" s="35"/>
      <c r="J20" s="33"/>
      <c r="K20" s="50">
        <f t="shared" si="0"/>
        <v>0</v>
      </c>
      <c r="L20" s="432"/>
      <c r="M20" s="35"/>
      <c r="N20" s="70"/>
      <c r="O20" s="69">
        <f t="shared" si="1"/>
        <v>0</v>
      </c>
      <c r="P20" s="33"/>
      <c r="Q20" s="48">
        <f t="shared" si="2"/>
        <v>0</v>
      </c>
    </row>
    <row r="21" spans="1:17" ht="24.75" customHeight="1" x14ac:dyDescent="0.2">
      <c r="A21" s="49">
        <v>12</v>
      </c>
      <c r="B21" s="394"/>
      <c r="C21" s="394"/>
      <c r="D21" s="394"/>
      <c r="E21" s="394"/>
      <c r="F21" s="394"/>
      <c r="G21" s="394"/>
      <c r="H21" s="394"/>
      <c r="I21" s="35"/>
      <c r="J21" s="33"/>
      <c r="K21" s="50">
        <f t="shared" si="0"/>
        <v>0</v>
      </c>
      <c r="L21" s="432"/>
      <c r="M21" s="35"/>
      <c r="N21" s="70"/>
      <c r="O21" s="69">
        <f t="shared" si="1"/>
        <v>0</v>
      </c>
      <c r="P21" s="33"/>
      <c r="Q21" s="48">
        <f t="shared" si="2"/>
        <v>0</v>
      </c>
    </row>
    <row r="22" spans="1:17" ht="24.75" customHeight="1" x14ac:dyDescent="0.2">
      <c r="A22" s="49">
        <v>13</v>
      </c>
      <c r="B22" s="394"/>
      <c r="C22" s="394"/>
      <c r="D22" s="394"/>
      <c r="E22" s="394"/>
      <c r="F22" s="394"/>
      <c r="G22" s="394"/>
      <c r="H22" s="394"/>
      <c r="I22" s="35"/>
      <c r="J22" s="33"/>
      <c r="K22" s="50">
        <f t="shared" si="0"/>
        <v>0</v>
      </c>
      <c r="L22" s="432"/>
      <c r="M22" s="35"/>
      <c r="N22" s="70"/>
      <c r="O22" s="69">
        <f t="shared" si="1"/>
        <v>0</v>
      </c>
      <c r="P22" s="33"/>
      <c r="Q22" s="48">
        <f t="shared" si="2"/>
        <v>0</v>
      </c>
    </row>
    <row r="23" spans="1:17" ht="24.75" customHeight="1" x14ac:dyDescent="0.2">
      <c r="A23" s="49">
        <v>14</v>
      </c>
      <c r="B23" s="394"/>
      <c r="C23" s="394"/>
      <c r="D23" s="394"/>
      <c r="E23" s="394"/>
      <c r="F23" s="394"/>
      <c r="G23" s="394"/>
      <c r="H23" s="394"/>
      <c r="I23" s="35"/>
      <c r="J23" s="33"/>
      <c r="K23" s="50">
        <f t="shared" si="0"/>
        <v>0</v>
      </c>
      <c r="L23" s="432"/>
      <c r="M23" s="35"/>
      <c r="N23" s="70"/>
      <c r="O23" s="69">
        <f t="shared" si="1"/>
        <v>0</v>
      </c>
      <c r="P23" s="33"/>
      <c r="Q23" s="48">
        <f t="shared" si="2"/>
        <v>0</v>
      </c>
    </row>
    <row r="24" spans="1:17" ht="24.75" customHeight="1" x14ac:dyDescent="0.2">
      <c r="A24" s="49">
        <v>15</v>
      </c>
      <c r="B24" s="394"/>
      <c r="C24" s="394"/>
      <c r="D24" s="394"/>
      <c r="E24" s="394"/>
      <c r="F24" s="394"/>
      <c r="G24" s="394"/>
      <c r="H24" s="394"/>
      <c r="I24" s="35"/>
      <c r="J24" s="33"/>
      <c r="K24" s="50">
        <f t="shared" si="0"/>
        <v>0</v>
      </c>
      <c r="L24" s="432"/>
      <c r="M24" s="35"/>
      <c r="N24" s="70"/>
      <c r="O24" s="69">
        <f t="shared" si="1"/>
        <v>0</v>
      </c>
      <c r="P24" s="33"/>
      <c r="Q24" s="48">
        <f t="shared" si="2"/>
        <v>0</v>
      </c>
    </row>
    <row r="25" spans="1:17" ht="24.75" customHeight="1" x14ac:dyDescent="0.2">
      <c r="A25" s="49">
        <v>16</v>
      </c>
      <c r="B25" s="394"/>
      <c r="C25" s="394"/>
      <c r="D25" s="394"/>
      <c r="E25" s="394"/>
      <c r="F25" s="394"/>
      <c r="G25" s="394"/>
      <c r="H25" s="394"/>
      <c r="I25" s="35"/>
      <c r="J25" s="33"/>
      <c r="K25" s="50">
        <f t="shared" si="0"/>
        <v>0</v>
      </c>
      <c r="L25" s="432"/>
      <c r="M25" s="35"/>
      <c r="N25" s="70"/>
      <c r="O25" s="69">
        <f t="shared" si="1"/>
        <v>0</v>
      </c>
      <c r="P25" s="33"/>
      <c r="Q25" s="48">
        <f t="shared" si="2"/>
        <v>0</v>
      </c>
    </row>
    <row r="26" spans="1:17" ht="24.75" customHeight="1" x14ac:dyDescent="0.2">
      <c r="A26" s="49">
        <v>17</v>
      </c>
      <c r="B26" s="394"/>
      <c r="C26" s="394"/>
      <c r="D26" s="394"/>
      <c r="E26" s="394"/>
      <c r="F26" s="394"/>
      <c r="G26" s="394"/>
      <c r="H26" s="394"/>
      <c r="I26" s="35"/>
      <c r="J26" s="33"/>
      <c r="K26" s="50">
        <f t="shared" si="0"/>
        <v>0</v>
      </c>
      <c r="L26" s="432"/>
      <c r="M26" s="35"/>
      <c r="N26" s="70"/>
      <c r="O26" s="69">
        <f t="shared" si="1"/>
        <v>0</v>
      </c>
      <c r="P26" s="33"/>
      <c r="Q26" s="48">
        <f t="shared" si="2"/>
        <v>0</v>
      </c>
    </row>
    <row r="27" spans="1:17" ht="24.75" customHeight="1" x14ac:dyDescent="0.2">
      <c r="A27" s="49">
        <v>18</v>
      </c>
      <c r="B27" s="394"/>
      <c r="C27" s="394"/>
      <c r="D27" s="394"/>
      <c r="E27" s="394"/>
      <c r="F27" s="394"/>
      <c r="G27" s="394"/>
      <c r="H27" s="394"/>
      <c r="I27" s="35"/>
      <c r="J27" s="33"/>
      <c r="K27" s="50">
        <f t="shared" si="0"/>
        <v>0</v>
      </c>
      <c r="L27" s="432"/>
      <c r="M27" s="35"/>
      <c r="N27" s="70"/>
      <c r="O27" s="69">
        <f t="shared" si="1"/>
        <v>0</v>
      </c>
      <c r="P27" s="33"/>
      <c r="Q27" s="48">
        <f t="shared" si="2"/>
        <v>0</v>
      </c>
    </row>
    <row r="28" spans="1:17" ht="24.75" customHeight="1" x14ac:dyDescent="0.2">
      <c r="A28" s="49">
        <v>29</v>
      </c>
      <c r="B28" s="394"/>
      <c r="C28" s="394"/>
      <c r="D28" s="394"/>
      <c r="E28" s="394"/>
      <c r="F28" s="394"/>
      <c r="G28" s="394"/>
      <c r="H28" s="394"/>
      <c r="I28" s="35"/>
      <c r="J28" s="33"/>
      <c r="K28" s="50">
        <f t="shared" si="0"/>
        <v>0</v>
      </c>
      <c r="L28" s="432"/>
      <c r="M28" s="35"/>
      <c r="N28" s="70"/>
      <c r="O28" s="69">
        <f t="shared" si="1"/>
        <v>0</v>
      </c>
      <c r="P28" s="33"/>
      <c r="Q28" s="48">
        <f t="shared" si="2"/>
        <v>0</v>
      </c>
    </row>
    <row r="29" spans="1:17" ht="24.75" customHeight="1" x14ac:dyDescent="0.2">
      <c r="A29" s="49">
        <v>20</v>
      </c>
      <c r="B29" s="394"/>
      <c r="C29" s="394"/>
      <c r="D29" s="394"/>
      <c r="E29" s="394"/>
      <c r="F29" s="394"/>
      <c r="G29" s="394"/>
      <c r="H29" s="394"/>
      <c r="I29" s="35"/>
      <c r="J29" s="33"/>
      <c r="K29" s="50">
        <f t="shared" si="0"/>
        <v>0</v>
      </c>
      <c r="L29" s="432"/>
      <c r="M29" s="35"/>
      <c r="N29" s="70"/>
      <c r="O29" s="69">
        <f t="shared" si="1"/>
        <v>0</v>
      </c>
      <c r="P29" s="33"/>
      <c r="Q29" s="48">
        <f t="shared" si="2"/>
        <v>0</v>
      </c>
    </row>
    <row r="30" spans="1:17" ht="24.75" customHeight="1" x14ac:dyDescent="0.2">
      <c r="A30" s="49">
        <v>21</v>
      </c>
      <c r="B30" s="394"/>
      <c r="C30" s="394"/>
      <c r="D30" s="394"/>
      <c r="E30" s="394"/>
      <c r="F30" s="394"/>
      <c r="G30" s="394"/>
      <c r="H30" s="394"/>
      <c r="I30" s="35"/>
      <c r="J30" s="33"/>
      <c r="K30" s="50">
        <f t="shared" si="0"/>
        <v>0</v>
      </c>
      <c r="L30" s="432"/>
      <c r="M30" s="35"/>
      <c r="N30" s="70"/>
      <c r="O30" s="69">
        <f t="shared" si="1"/>
        <v>0</v>
      </c>
      <c r="P30" s="33"/>
      <c r="Q30" s="48">
        <f t="shared" si="2"/>
        <v>0</v>
      </c>
    </row>
    <row r="31" spans="1:17" ht="24.75" customHeight="1" x14ac:dyDescent="0.2">
      <c r="A31" s="49">
        <v>22</v>
      </c>
      <c r="B31" s="394"/>
      <c r="C31" s="394"/>
      <c r="D31" s="394"/>
      <c r="E31" s="394"/>
      <c r="F31" s="394"/>
      <c r="G31" s="394"/>
      <c r="H31" s="394"/>
      <c r="I31" s="35"/>
      <c r="J31" s="33"/>
      <c r="K31" s="50">
        <f t="shared" si="0"/>
        <v>0</v>
      </c>
      <c r="L31" s="432"/>
      <c r="M31" s="35"/>
      <c r="N31" s="70"/>
      <c r="O31" s="69">
        <f t="shared" si="1"/>
        <v>0</v>
      </c>
      <c r="P31" s="33"/>
      <c r="Q31" s="48">
        <f t="shared" si="2"/>
        <v>0</v>
      </c>
    </row>
    <row r="32" spans="1:17" ht="24.75" customHeight="1" x14ac:dyDescent="0.2">
      <c r="A32" s="49">
        <v>23</v>
      </c>
      <c r="B32" s="394"/>
      <c r="C32" s="394"/>
      <c r="D32" s="394"/>
      <c r="E32" s="394"/>
      <c r="F32" s="394"/>
      <c r="G32" s="394"/>
      <c r="H32" s="394"/>
      <c r="I32" s="35"/>
      <c r="J32" s="33"/>
      <c r="K32" s="50">
        <f t="shared" si="0"/>
        <v>0</v>
      </c>
      <c r="L32" s="432"/>
      <c r="M32" s="35"/>
      <c r="N32" s="70"/>
      <c r="O32" s="69">
        <f t="shared" si="1"/>
        <v>0</v>
      </c>
      <c r="P32" s="33"/>
      <c r="Q32" s="48">
        <f t="shared" si="2"/>
        <v>0</v>
      </c>
    </row>
    <row r="33" spans="1:17" ht="24.75" customHeight="1" x14ac:dyDescent="0.2">
      <c r="A33" s="49">
        <v>24</v>
      </c>
      <c r="B33" s="394"/>
      <c r="C33" s="394"/>
      <c r="D33" s="394"/>
      <c r="E33" s="394"/>
      <c r="F33" s="394"/>
      <c r="G33" s="394"/>
      <c r="H33" s="394"/>
      <c r="I33" s="35"/>
      <c r="J33" s="33"/>
      <c r="K33" s="50">
        <f t="shared" si="0"/>
        <v>0</v>
      </c>
      <c r="L33" s="432"/>
      <c r="M33" s="35"/>
      <c r="N33" s="70"/>
      <c r="O33" s="69">
        <f t="shared" si="1"/>
        <v>0</v>
      </c>
      <c r="P33" s="33"/>
      <c r="Q33" s="48">
        <f t="shared" si="2"/>
        <v>0</v>
      </c>
    </row>
    <row r="34" spans="1:17" ht="24.75" customHeight="1" x14ac:dyDescent="0.2">
      <c r="A34" s="49">
        <v>25</v>
      </c>
      <c r="B34" s="394"/>
      <c r="C34" s="394"/>
      <c r="D34" s="394"/>
      <c r="E34" s="394"/>
      <c r="F34" s="394"/>
      <c r="G34" s="394"/>
      <c r="H34" s="394"/>
      <c r="I34" s="35"/>
      <c r="J34" s="33"/>
      <c r="K34" s="50">
        <f t="shared" si="0"/>
        <v>0</v>
      </c>
      <c r="L34" s="432"/>
      <c r="M34" s="35"/>
      <c r="N34" s="70"/>
      <c r="O34" s="69">
        <f t="shared" si="1"/>
        <v>0</v>
      </c>
      <c r="P34" s="33"/>
      <c r="Q34" s="48">
        <f t="shared" si="2"/>
        <v>0</v>
      </c>
    </row>
    <row r="35" spans="1:17" ht="24.75" customHeight="1" x14ac:dyDescent="0.2">
      <c r="A35" s="49">
        <v>26</v>
      </c>
      <c r="B35" s="394"/>
      <c r="C35" s="394"/>
      <c r="D35" s="394"/>
      <c r="E35" s="394"/>
      <c r="F35" s="394"/>
      <c r="G35" s="394"/>
      <c r="H35" s="394"/>
      <c r="I35" s="35"/>
      <c r="J35" s="33"/>
      <c r="K35" s="50">
        <f t="shared" si="0"/>
        <v>0</v>
      </c>
      <c r="L35" s="432"/>
      <c r="M35" s="35"/>
      <c r="N35" s="70"/>
      <c r="O35" s="69">
        <f t="shared" si="1"/>
        <v>0</v>
      </c>
      <c r="P35" s="33"/>
      <c r="Q35" s="48">
        <f t="shared" si="2"/>
        <v>0</v>
      </c>
    </row>
    <row r="36" spans="1:17" ht="24.75" customHeight="1" x14ac:dyDescent="0.2">
      <c r="A36" s="49">
        <v>27</v>
      </c>
      <c r="B36" s="394"/>
      <c r="C36" s="394"/>
      <c r="D36" s="394"/>
      <c r="E36" s="394"/>
      <c r="F36" s="394"/>
      <c r="G36" s="394"/>
      <c r="H36" s="394"/>
      <c r="I36" s="35"/>
      <c r="J36" s="33"/>
      <c r="K36" s="50">
        <f t="shared" si="0"/>
        <v>0</v>
      </c>
      <c r="L36" s="432"/>
      <c r="M36" s="35"/>
      <c r="N36" s="70"/>
      <c r="O36" s="69">
        <f t="shared" si="1"/>
        <v>0</v>
      </c>
      <c r="P36" s="33"/>
      <c r="Q36" s="48">
        <f t="shared" si="2"/>
        <v>0</v>
      </c>
    </row>
    <row r="37" spans="1:17" ht="24.75" customHeight="1" x14ac:dyDescent="0.2">
      <c r="A37" s="49">
        <v>28</v>
      </c>
      <c r="B37" s="394"/>
      <c r="C37" s="394"/>
      <c r="D37" s="394"/>
      <c r="E37" s="394"/>
      <c r="F37" s="394"/>
      <c r="G37" s="394"/>
      <c r="H37" s="394"/>
      <c r="I37" s="35"/>
      <c r="J37" s="33"/>
      <c r="K37" s="50">
        <f t="shared" si="0"/>
        <v>0</v>
      </c>
      <c r="L37" s="432"/>
      <c r="M37" s="35"/>
      <c r="N37" s="70"/>
      <c r="O37" s="69">
        <f t="shared" si="1"/>
        <v>0</v>
      </c>
      <c r="P37" s="33"/>
      <c r="Q37" s="48">
        <f t="shared" si="2"/>
        <v>0</v>
      </c>
    </row>
    <row r="38" spans="1:17" ht="24.75" customHeight="1" x14ac:dyDescent="0.2">
      <c r="A38" s="49">
        <v>29</v>
      </c>
      <c r="B38" s="394"/>
      <c r="C38" s="394"/>
      <c r="D38" s="394"/>
      <c r="E38" s="394"/>
      <c r="F38" s="394"/>
      <c r="G38" s="394"/>
      <c r="H38" s="394"/>
      <c r="I38" s="35"/>
      <c r="J38" s="33"/>
      <c r="K38" s="50">
        <f t="shared" si="0"/>
        <v>0</v>
      </c>
      <c r="L38" s="432"/>
      <c r="M38" s="35"/>
      <c r="N38" s="70"/>
      <c r="O38" s="69">
        <f t="shared" si="1"/>
        <v>0</v>
      </c>
      <c r="P38" s="33"/>
      <c r="Q38" s="48">
        <f t="shared" si="2"/>
        <v>0</v>
      </c>
    </row>
    <row r="39" spans="1:17" ht="24.75" customHeight="1" x14ac:dyDescent="0.2">
      <c r="A39" s="49">
        <v>30</v>
      </c>
      <c r="B39" s="394"/>
      <c r="C39" s="394"/>
      <c r="D39" s="394"/>
      <c r="E39" s="394"/>
      <c r="F39" s="394"/>
      <c r="G39" s="394"/>
      <c r="H39" s="394"/>
      <c r="I39" s="35"/>
      <c r="J39" s="33"/>
      <c r="K39" s="50">
        <f t="shared" si="0"/>
        <v>0</v>
      </c>
      <c r="L39" s="433"/>
      <c r="M39" s="35"/>
      <c r="N39" s="70"/>
      <c r="O39" s="69">
        <f t="shared" si="1"/>
        <v>0</v>
      </c>
      <c r="P39" s="33"/>
      <c r="Q39" s="48">
        <f t="shared" si="2"/>
        <v>0</v>
      </c>
    </row>
    <row r="40" spans="1:17" ht="24.75" customHeight="1" x14ac:dyDescent="0.2">
      <c r="A40" s="49">
        <v>31</v>
      </c>
      <c r="B40" s="394"/>
      <c r="C40" s="394"/>
      <c r="D40" s="394"/>
      <c r="E40" s="394"/>
      <c r="F40" s="394"/>
      <c r="G40" s="394"/>
      <c r="H40" s="394"/>
      <c r="I40" s="35"/>
      <c r="J40" s="33"/>
      <c r="K40" s="50">
        <f t="shared" si="0"/>
        <v>0</v>
      </c>
      <c r="M40" s="35"/>
      <c r="N40" s="70"/>
      <c r="O40" s="69">
        <f t="shared" si="1"/>
        <v>0</v>
      </c>
      <c r="P40" s="33"/>
      <c r="Q40" s="48">
        <f t="shared" si="2"/>
        <v>0</v>
      </c>
    </row>
    <row r="41" spans="1:17" ht="24.75" customHeight="1" x14ac:dyDescent="0.2">
      <c r="A41" s="49">
        <v>32</v>
      </c>
      <c r="B41" s="394"/>
      <c r="C41" s="394"/>
      <c r="D41" s="394"/>
      <c r="E41" s="394"/>
      <c r="F41" s="394"/>
      <c r="G41" s="394"/>
      <c r="H41" s="394"/>
      <c r="I41" s="35"/>
      <c r="J41" s="33"/>
      <c r="K41" s="50">
        <f t="shared" si="0"/>
        <v>0</v>
      </c>
      <c r="M41" s="35"/>
      <c r="N41" s="70"/>
      <c r="O41" s="69">
        <f t="shared" si="1"/>
        <v>0</v>
      </c>
      <c r="P41" s="33"/>
      <c r="Q41" s="48">
        <f t="shared" si="2"/>
        <v>0</v>
      </c>
    </row>
    <row r="42" spans="1:17" ht="24.75" customHeight="1" x14ac:dyDescent="0.2">
      <c r="A42" s="49">
        <v>33</v>
      </c>
      <c r="B42" s="394"/>
      <c r="C42" s="394"/>
      <c r="D42" s="394"/>
      <c r="E42" s="394"/>
      <c r="F42" s="394"/>
      <c r="G42" s="394"/>
      <c r="H42" s="394"/>
      <c r="I42" s="35"/>
      <c r="J42" s="33"/>
      <c r="K42" s="50">
        <f t="shared" si="0"/>
        <v>0</v>
      </c>
      <c r="M42" s="35"/>
      <c r="N42" s="70"/>
      <c r="O42" s="69">
        <f t="shared" si="1"/>
        <v>0</v>
      </c>
      <c r="P42" s="33"/>
      <c r="Q42" s="48">
        <f t="shared" si="2"/>
        <v>0</v>
      </c>
    </row>
    <row r="43" spans="1:17" ht="24.75" customHeight="1" x14ac:dyDescent="0.2">
      <c r="A43" s="49">
        <v>34</v>
      </c>
      <c r="B43" s="394"/>
      <c r="C43" s="394"/>
      <c r="D43" s="394"/>
      <c r="E43" s="394"/>
      <c r="F43" s="394"/>
      <c r="G43" s="394"/>
      <c r="H43" s="394"/>
      <c r="I43" s="35"/>
      <c r="J43" s="33"/>
      <c r="K43" s="50">
        <f t="shared" si="0"/>
        <v>0</v>
      </c>
      <c r="M43" s="35"/>
      <c r="N43" s="70"/>
      <c r="O43" s="69">
        <f t="shared" si="1"/>
        <v>0</v>
      </c>
      <c r="P43" s="33"/>
      <c r="Q43" s="48">
        <f t="shared" si="2"/>
        <v>0</v>
      </c>
    </row>
    <row r="44" spans="1:17" ht="24.75" customHeight="1" x14ac:dyDescent="0.2">
      <c r="A44" s="49">
        <v>35</v>
      </c>
      <c r="B44" s="394"/>
      <c r="C44" s="394"/>
      <c r="D44" s="394"/>
      <c r="E44" s="394"/>
      <c r="F44" s="394"/>
      <c r="G44" s="394"/>
      <c r="H44" s="394"/>
      <c r="I44" s="35"/>
      <c r="J44" s="33"/>
      <c r="K44" s="50">
        <f t="shared" si="0"/>
        <v>0</v>
      </c>
      <c r="M44" s="35"/>
      <c r="N44" s="70"/>
      <c r="O44" s="69">
        <f t="shared" si="1"/>
        <v>0</v>
      </c>
      <c r="P44" s="33"/>
      <c r="Q44" s="48">
        <f t="shared" si="2"/>
        <v>0</v>
      </c>
    </row>
    <row r="45" spans="1:17" ht="24.75" customHeight="1" x14ac:dyDescent="0.2">
      <c r="A45" s="49">
        <v>36</v>
      </c>
      <c r="B45" s="394"/>
      <c r="C45" s="394"/>
      <c r="D45" s="394"/>
      <c r="E45" s="394"/>
      <c r="F45" s="394"/>
      <c r="G45" s="394"/>
      <c r="H45" s="394"/>
      <c r="I45" s="35"/>
      <c r="J45" s="33"/>
      <c r="K45" s="50">
        <f t="shared" si="0"/>
        <v>0</v>
      </c>
      <c r="M45" s="35"/>
      <c r="N45" s="70"/>
      <c r="O45" s="69">
        <f t="shared" si="1"/>
        <v>0</v>
      </c>
      <c r="P45" s="33"/>
      <c r="Q45" s="48">
        <f t="shared" si="2"/>
        <v>0</v>
      </c>
    </row>
    <row r="46" spans="1:17" ht="24.75" customHeight="1" x14ac:dyDescent="0.2">
      <c r="A46" s="49">
        <v>37</v>
      </c>
      <c r="B46" s="394"/>
      <c r="C46" s="394"/>
      <c r="D46" s="394"/>
      <c r="E46" s="394"/>
      <c r="F46" s="394"/>
      <c r="G46" s="394"/>
      <c r="H46" s="394"/>
      <c r="I46" s="35"/>
      <c r="J46" s="33"/>
      <c r="K46" s="50">
        <f t="shared" si="0"/>
        <v>0</v>
      </c>
      <c r="M46" s="35"/>
      <c r="N46" s="70"/>
      <c r="O46" s="69">
        <f t="shared" si="1"/>
        <v>0</v>
      </c>
      <c r="P46" s="33"/>
      <c r="Q46" s="48">
        <f t="shared" si="2"/>
        <v>0</v>
      </c>
    </row>
    <row r="47" spans="1:17" ht="24.75" customHeight="1" x14ac:dyDescent="0.2">
      <c r="A47" s="49">
        <v>38</v>
      </c>
      <c r="B47" s="394"/>
      <c r="C47" s="394"/>
      <c r="D47" s="394"/>
      <c r="E47" s="394"/>
      <c r="F47" s="394"/>
      <c r="G47" s="394"/>
      <c r="H47" s="394"/>
      <c r="I47" s="35"/>
      <c r="J47" s="33"/>
      <c r="K47" s="50">
        <f t="shared" si="0"/>
        <v>0</v>
      </c>
      <c r="M47" s="35"/>
      <c r="N47" s="70"/>
      <c r="O47" s="69">
        <f t="shared" si="1"/>
        <v>0</v>
      </c>
      <c r="P47" s="33"/>
      <c r="Q47" s="48">
        <f t="shared" si="2"/>
        <v>0</v>
      </c>
    </row>
    <row r="48" spans="1:17" ht="24.75" customHeight="1" x14ac:dyDescent="0.2">
      <c r="A48" s="49">
        <v>39</v>
      </c>
      <c r="B48" s="394"/>
      <c r="C48" s="394"/>
      <c r="D48" s="394"/>
      <c r="E48" s="394"/>
      <c r="F48" s="394"/>
      <c r="G48" s="394"/>
      <c r="H48" s="394"/>
      <c r="I48" s="35"/>
      <c r="J48" s="33"/>
      <c r="K48" s="50">
        <f t="shared" si="0"/>
        <v>0</v>
      </c>
      <c r="M48" s="35"/>
      <c r="N48" s="70"/>
      <c r="O48" s="69">
        <f t="shared" si="1"/>
        <v>0</v>
      </c>
      <c r="P48" s="33"/>
      <c r="Q48" s="48">
        <f t="shared" si="2"/>
        <v>0</v>
      </c>
    </row>
    <row r="49" spans="1:17" ht="24.75" customHeight="1" x14ac:dyDescent="0.2">
      <c r="A49" s="49">
        <v>40</v>
      </c>
      <c r="B49" s="394"/>
      <c r="C49" s="394"/>
      <c r="D49" s="394"/>
      <c r="E49" s="394"/>
      <c r="F49" s="394"/>
      <c r="G49" s="394"/>
      <c r="H49" s="394"/>
      <c r="I49" s="35"/>
      <c r="J49" s="33"/>
      <c r="K49" s="50">
        <f t="shared" si="0"/>
        <v>0</v>
      </c>
      <c r="M49" s="35"/>
      <c r="N49" s="70"/>
      <c r="O49" s="69">
        <f t="shared" si="1"/>
        <v>0</v>
      </c>
      <c r="P49" s="33"/>
      <c r="Q49" s="48">
        <f t="shared" si="2"/>
        <v>0</v>
      </c>
    </row>
    <row r="50" spans="1:17" ht="24.75" customHeight="1" x14ac:dyDescent="0.2">
      <c r="A50" s="49">
        <v>41</v>
      </c>
      <c r="B50" s="394"/>
      <c r="C50" s="394"/>
      <c r="D50" s="394"/>
      <c r="E50" s="394"/>
      <c r="F50" s="394"/>
      <c r="G50" s="394"/>
      <c r="H50" s="394"/>
      <c r="I50" s="35"/>
      <c r="J50" s="33"/>
      <c r="K50" s="50">
        <f t="shared" si="0"/>
        <v>0</v>
      </c>
      <c r="M50" s="35"/>
      <c r="N50" s="70"/>
      <c r="O50" s="69">
        <f t="shared" si="1"/>
        <v>0</v>
      </c>
      <c r="P50" s="33"/>
      <c r="Q50" s="48">
        <f t="shared" si="2"/>
        <v>0</v>
      </c>
    </row>
    <row r="51" spans="1:17" ht="24.75" customHeight="1" x14ac:dyDescent="0.2">
      <c r="A51" s="49">
        <v>42</v>
      </c>
      <c r="B51" s="394"/>
      <c r="C51" s="394"/>
      <c r="D51" s="394"/>
      <c r="E51" s="394"/>
      <c r="F51" s="394"/>
      <c r="G51" s="394"/>
      <c r="H51" s="394"/>
      <c r="I51" s="35"/>
      <c r="J51" s="33"/>
      <c r="K51" s="50">
        <f t="shared" si="0"/>
        <v>0</v>
      </c>
      <c r="M51" s="35"/>
      <c r="N51" s="70"/>
      <c r="O51" s="69">
        <f t="shared" si="1"/>
        <v>0</v>
      </c>
      <c r="P51" s="33"/>
      <c r="Q51" s="48">
        <f t="shared" si="2"/>
        <v>0</v>
      </c>
    </row>
    <row r="52" spans="1:17" ht="24.75" customHeight="1" x14ac:dyDescent="0.2">
      <c r="A52" s="49">
        <v>43</v>
      </c>
      <c r="B52" s="394"/>
      <c r="C52" s="394"/>
      <c r="D52" s="394"/>
      <c r="E52" s="394"/>
      <c r="F52" s="394"/>
      <c r="G52" s="394"/>
      <c r="H52" s="394"/>
      <c r="I52" s="35"/>
      <c r="J52" s="33"/>
      <c r="K52" s="50">
        <f t="shared" si="0"/>
        <v>0</v>
      </c>
      <c r="M52" s="35"/>
      <c r="N52" s="70"/>
      <c r="O52" s="69">
        <f t="shared" si="1"/>
        <v>0</v>
      </c>
      <c r="P52" s="33"/>
      <c r="Q52" s="48">
        <f t="shared" si="2"/>
        <v>0</v>
      </c>
    </row>
    <row r="53" spans="1:17" ht="24.75" customHeight="1" x14ac:dyDescent="0.2">
      <c r="A53" s="49">
        <v>44</v>
      </c>
      <c r="B53" s="394"/>
      <c r="C53" s="394"/>
      <c r="D53" s="394"/>
      <c r="E53" s="394"/>
      <c r="F53" s="394"/>
      <c r="G53" s="394"/>
      <c r="H53" s="394"/>
      <c r="I53" s="35"/>
      <c r="J53" s="33"/>
      <c r="K53" s="50">
        <f t="shared" si="0"/>
        <v>0</v>
      </c>
      <c r="M53" s="35"/>
      <c r="N53" s="70"/>
      <c r="O53" s="69">
        <f t="shared" si="1"/>
        <v>0</v>
      </c>
      <c r="P53" s="33"/>
      <c r="Q53" s="48">
        <f t="shared" si="2"/>
        <v>0</v>
      </c>
    </row>
    <row r="54" spans="1:17" ht="24.75" customHeight="1" x14ac:dyDescent="0.2">
      <c r="A54" s="49">
        <v>45</v>
      </c>
      <c r="B54" s="394"/>
      <c r="C54" s="394"/>
      <c r="D54" s="394"/>
      <c r="E54" s="394"/>
      <c r="F54" s="394"/>
      <c r="G54" s="394"/>
      <c r="H54" s="394"/>
      <c r="I54" s="35"/>
      <c r="J54" s="33"/>
      <c r="K54" s="50">
        <f t="shared" si="0"/>
        <v>0</v>
      </c>
      <c r="M54" s="35"/>
      <c r="N54" s="70"/>
      <c r="O54" s="69">
        <f t="shared" si="1"/>
        <v>0</v>
      </c>
      <c r="P54" s="33"/>
      <c r="Q54" s="48">
        <f t="shared" si="2"/>
        <v>0</v>
      </c>
    </row>
    <row r="55" spans="1:17" ht="24.75" customHeight="1" x14ac:dyDescent="0.2">
      <c r="A55" s="49">
        <v>46</v>
      </c>
      <c r="B55" s="394"/>
      <c r="C55" s="394"/>
      <c r="D55" s="394"/>
      <c r="E55" s="394"/>
      <c r="F55" s="394"/>
      <c r="G55" s="394"/>
      <c r="H55" s="394"/>
      <c r="I55" s="35"/>
      <c r="J55" s="33"/>
      <c r="K55" s="50">
        <f t="shared" si="0"/>
        <v>0</v>
      </c>
      <c r="M55" s="35"/>
      <c r="N55" s="70"/>
      <c r="O55" s="69">
        <f t="shared" si="1"/>
        <v>0</v>
      </c>
      <c r="P55" s="33"/>
      <c r="Q55" s="48">
        <f t="shared" si="2"/>
        <v>0</v>
      </c>
    </row>
    <row r="56" spans="1:17" ht="24.75" customHeight="1" x14ac:dyDescent="0.2">
      <c r="A56" s="49">
        <v>47</v>
      </c>
      <c r="B56" s="394"/>
      <c r="C56" s="394"/>
      <c r="D56" s="394"/>
      <c r="E56" s="394"/>
      <c r="F56" s="394"/>
      <c r="G56" s="394"/>
      <c r="H56" s="394"/>
      <c r="I56" s="35"/>
      <c r="J56" s="33"/>
      <c r="K56" s="50">
        <f t="shared" si="0"/>
        <v>0</v>
      </c>
      <c r="M56" s="35"/>
      <c r="N56" s="70"/>
      <c r="O56" s="69">
        <f t="shared" si="1"/>
        <v>0</v>
      </c>
      <c r="P56" s="33"/>
      <c r="Q56" s="48">
        <f t="shared" si="2"/>
        <v>0</v>
      </c>
    </row>
    <row r="57" spans="1:17" ht="24.75" customHeight="1" x14ac:dyDescent="0.2">
      <c r="A57" s="49">
        <v>48</v>
      </c>
      <c r="B57" s="394"/>
      <c r="C57" s="394"/>
      <c r="D57" s="394"/>
      <c r="E57" s="394"/>
      <c r="F57" s="394"/>
      <c r="G57" s="394"/>
      <c r="H57" s="394"/>
      <c r="I57" s="35"/>
      <c r="J57" s="33"/>
      <c r="K57" s="50">
        <f t="shared" si="0"/>
        <v>0</v>
      </c>
      <c r="M57" s="35"/>
      <c r="N57" s="70"/>
      <c r="O57" s="69">
        <f t="shared" si="1"/>
        <v>0</v>
      </c>
      <c r="P57" s="33"/>
      <c r="Q57" s="48">
        <f t="shared" si="2"/>
        <v>0</v>
      </c>
    </row>
    <row r="58" spans="1:17" ht="24.75" customHeight="1" x14ac:dyDescent="0.2">
      <c r="A58" s="49">
        <v>49</v>
      </c>
      <c r="B58" s="394"/>
      <c r="C58" s="394"/>
      <c r="D58" s="394"/>
      <c r="E58" s="394"/>
      <c r="F58" s="394"/>
      <c r="G58" s="394"/>
      <c r="H58" s="394"/>
      <c r="I58" s="35"/>
      <c r="J58" s="33"/>
      <c r="K58" s="50">
        <f t="shared" si="0"/>
        <v>0</v>
      </c>
      <c r="M58" s="35"/>
      <c r="N58" s="70"/>
      <c r="O58" s="69">
        <f t="shared" si="1"/>
        <v>0</v>
      </c>
      <c r="P58" s="33"/>
      <c r="Q58" s="48">
        <f t="shared" si="2"/>
        <v>0</v>
      </c>
    </row>
    <row r="59" spans="1:17" ht="24.75" customHeight="1" x14ac:dyDescent="0.2">
      <c r="A59" s="49">
        <v>50</v>
      </c>
      <c r="B59" s="394"/>
      <c r="C59" s="394"/>
      <c r="D59" s="394"/>
      <c r="E59" s="394"/>
      <c r="F59" s="394"/>
      <c r="G59" s="394"/>
      <c r="H59" s="394"/>
      <c r="I59" s="35"/>
      <c r="J59" s="33"/>
      <c r="K59" s="50">
        <f t="shared" si="0"/>
        <v>0</v>
      </c>
      <c r="M59" s="35"/>
      <c r="N59" s="70"/>
      <c r="O59" s="69">
        <f t="shared" si="1"/>
        <v>0</v>
      </c>
      <c r="P59" s="33"/>
      <c r="Q59" s="48">
        <f t="shared" si="2"/>
        <v>0</v>
      </c>
    </row>
    <row r="60" spans="1:17" ht="25.5" customHeight="1" x14ac:dyDescent="0.2">
      <c r="Q60" s="51"/>
    </row>
    <row r="61" spans="1:17" ht="25.5" customHeight="1" x14ac:dyDescent="0.2">
      <c r="Q61" s="51"/>
    </row>
    <row r="116" spans="1:3" ht="25.5" customHeight="1" x14ac:dyDescent="0.2">
      <c r="A116" s="6" t="s">
        <v>12</v>
      </c>
      <c r="B116" s="6"/>
      <c r="C116" s="6"/>
    </row>
    <row r="117" spans="1:3" ht="25.5" customHeight="1" x14ac:dyDescent="0.2">
      <c r="A117" s="5"/>
      <c r="B117" s="5"/>
      <c r="C117" s="5"/>
    </row>
    <row r="118" spans="1:3" ht="25.5" customHeight="1" x14ac:dyDescent="0.2">
      <c r="A118" s="5"/>
      <c r="B118" s="5"/>
      <c r="C118" s="5"/>
    </row>
    <row r="119" spans="1:3" ht="25.5" customHeight="1" x14ac:dyDescent="0.2">
      <c r="A119" s="5"/>
      <c r="B119" s="5"/>
      <c r="C119" s="5"/>
    </row>
    <row r="120" spans="1:3" ht="25.5" customHeight="1" x14ac:dyDescent="0.2">
      <c r="A120" s="5"/>
      <c r="B120" s="5"/>
      <c r="C120" s="5"/>
    </row>
  </sheetData>
  <sheetProtection deleteRows="0"/>
  <protectedRanges>
    <protectedRange sqref="A117" name="notescomments"/>
    <protectedRange sqref="B10:C59" name="dataentry"/>
  </protectedRanges>
  <mergeCells count="67">
    <mergeCell ref="J5:M5"/>
    <mergeCell ref="P5:Q5"/>
    <mergeCell ref="A4:Q4"/>
    <mergeCell ref="A1:E1"/>
    <mergeCell ref="F1:Q1"/>
    <mergeCell ref="A2:E2"/>
    <mergeCell ref="F2:Q2"/>
    <mergeCell ref="A3:Q3"/>
    <mergeCell ref="A6:Q6"/>
    <mergeCell ref="A7:Q7"/>
    <mergeCell ref="I8:K8"/>
    <mergeCell ref="L8:L39"/>
    <mergeCell ref="M8:Q8"/>
    <mergeCell ref="B10:H10"/>
    <mergeCell ref="B11:H11"/>
    <mergeCell ref="B12:H12"/>
    <mergeCell ref="B13:H13"/>
    <mergeCell ref="B25:H25"/>
    <mergeCell ref="B14:H14"/>
    <mergeCell ref="B15:H15"/>
    <mergeCell ref="B16:H16"/>
    <mergeCell ref="B17:H17"/>
    <mergeCell ref="B18:H18"/>
    <mergeCell ref="B19:H19"/>
    <mergeCell ref="B20:H20"/>
    <mergeCell ref="B21:H21"/>
    <mergeCell ref="B22:H22"/>
    <mergeCell ref="B23:H23"/>
    <mergeCell ref="B24:H24"/>
    <mergeCell ref="B37:H37"/>
    <mergeCell ref="B26:H26"/>
    <mergeCell ref="B27:H27"/>
    <mergeCell ref="B28:H28"/>
    <mergeCell ref="B29:H29"/>
    <mergeCell ref="B30:H30"/>
    <mergeCell ref="B31:H31"/>
    <mergeCell ref="B32:H32"/>
    <mergeCell ref="B33:H33"/>
    <mergeCell ref="B34:H34"/>
    <mergeCell ref="B35:H35"/>
    <mergeCell ref="B36:H36"/>
    <mergeCell ref="B46:H46"/>
    <mergeCell ref="B47:H47"/>
    <mergeCell ref="B48:H48"/>
    <mergeCell ref="B49:H49"/>
    <mergeCell ref="B38:H38"/>
    <mergeCell ref="B39:H39"/>
    <mergeCell ref="B40:H40"/>
    <mergeCell ref="B41:H41"/>
    <mergeCell ref="B42:H42"/>
    <mergeCell ref="B43:H43"/>
    <mergeCell ref="B56:H56"/>
    <mergeCell ref="B57:H57"/>
    <mergeCell ref="B58:H58"/>
    <mergeCell ref="B59:H59"/>
    <mergeCell ref="H5:I5"/>
    <mergeCell ref="A5:C5"/>
    <mergeCell ref="E5:G5"/>
    <mergeCell ref="A8:H9"/>
    <mergeCell ref="B50:H50"/>
    <mergeCell ref="B51:H51"/>
    <mergeCell ref="B52:H52"/>
    <mergeCell ref="B53:H53"/>
    <mergeCell ref="B54:H54"/>
    <mergeCell ref="B55:H55"/>
    <mergeCell ref="B44:H44"/>
    <mergeCell ref="B45:H45"/>
  </mergeCells>
  <pageMargins left="0.75" right="0.75" top="0.75" bottom="1" header="0.5" footer="0.5"/>
  <pageSetup scale="59" fitToHeight="0" orientation="portrait" horizontalDpi="300" verticalDpi="300" r:id="rId1"/>
  <headerFooter alignWithMargins="0">
    <oddHeader>&amp;LOther&amp;C&amp;"Arial,Bold"EMAC Mission Ready Package Cost Estimate</oddHeader>
    <oddFooter>&amp;L&amp;8Copyright © 2008-2009 NEMA&amp;C&amp;8&amp;P&amp;R&amp;8&amp;D</oddFooter>
  </headerFooter>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MRP</vt:lpstr>
      <vt:lpstr>Travel</vt:lpstr>
      <vt:lpstr>Personnel</vt:lpstr>
      <vt:lpstr>Equipment</vt:lpstr>
      <vt:lpstr>Commodities</vt:lpstr>
      <vt:lpstr>Other</vt:lpstr>
      <vt:lpstr>Commodities!Print_Area</vt:lpstr>
      <vt:lpstr>Equipment!Print_Area</vt:lpstr>
      <vt:lpstr>Other!Print_Area</vt:lpstr>
      <vt:lpstr>Personnel!Print_Area</vt:lpstr>
      <vt:lpstr>Travel!Print_Area</vt:lpstr>
      <vt:lpstr>Commodities!Print_Titles</vt:lpstr>
      <vt:lpstr>Equipment!Print_Titles</vt:lpstr>
      <vt:lpstr>Other!Print_Titles</vt:lpstr>
      <vt:lpstr>Personnel!Print_Titles</vt:lpstr>
    </vt:vector>
  </TitlesOfParts>
  <Company>EMAC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Copple</dc:creator>
  <cp:lastModifiedBy>Katherine Deffer</cp:lastModifiedBy>
  <cp:lastPrinted>2014-05-19T16:32:24Z</cp:lastPrinted>
  <dcterms:created xsi:type="dcterms:W3CDTF">2007-08-16T13:17:25Z</dcterms:created>
  <dcterms:modified xsi:type="dcterms:W3CDTF">2016-06-10T19:40:16Z</dcterms:modified>
</cp:coreProperties>
</file>