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nacchohq-my.sharepoint.com/personal/zduyal_naccho_org/Documents/Attachments/"/>
    </mc:Choice>
  </mc:AlternateContent>
  <xr:revisionPtr revIDLastSave="0" documentId="8_{D77C5A3A-D966-4FC9-BBD9-298AB0C3689C}" xr6:coauthVersionLast="47" xr6:coauthVersionMax="47" xr10:uidLastSave="{00000000-0000-0000-0000-000000000000}"/>
  <bookViews>
    <workbookView xWindow="-110" yWindow="-110" windowWidth="19420" windowHeight="11500" tabRatio="500" xr2:uid="{00000000-000D-0000-FFFF-FFFF00000000}"/>
  </bookViews>
  <sheets>
    <sheet name="Start Here" sheetId="1" r:id="rId1"/>
    <sheet name="Document Checklist" sheetId="3" r:id="rId2"/>
    <sheet name="Executive Summary" sheetId="4" r:id="rId3"/>
    <sheet name="Goal I" sheetId="5" r:id="rId4"/>
    <sheet name="Goal II" sheetId="6" r:id="rId5"/>
    <sheet name="Goal III" sheetId="7" r:id="rId6"/>
    <sheet name="Goal IV" sheetId="8" r:id="rId7"/>
    <sheet name="Goal V" sheetId="9" r:id="rId8"/>
    <sheet name="Goal VI" sheetId="10" r:id="rId9"/>
    <sheet name="Readiness Dashboard" sheetId="2" r:id="rId10"/>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9" i="10" l="1"/>
  <c r="M8" i="10"/>
  <c r="M7" i="10"/>
  <c r="M6" i="10"/>
  <c r="M5" i="10"/>
  <c r="M8" i="9"/>
  <c r="M7" i="9"/>
  <c r="M6" i="9"/>
  <c r="M5" i="9"/>
  <c r="M7" i="8"/>
  <c r="M6" i="8"/>
  <c r="M5" i="8"/>
  <c r="M16" i="7"/>
  <c r="M15" i="7"/>
  <c r="M14" i="7"/>
  <c r="M13" i="7"/>
  <c r="M12" i="7"/>
  <c r="M11" i="7"/>
  <c r="M10" i="7"/>
  <c r="M9" i="7"/>
  <c r="M8" i="7"/>
  <c r="M7" i="7"/>
  <c r="M6" i="7"/>
  <c r="M5" i="7"/>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18" i="5"/>
  <c r="M17" i="5"/>
  <c r="M16" i="5"/>
  <c r="M15" i="5"/>
  <c r="M14" i="5"/>
  <c r="M13" i="5"/>
  <c r="M12" i="5"/>
  <c r="M11" i="5"/>
  <c r="M10" i="5"/>
  <c r="M9" i="5"/>
  <c r="M8" i="5"/>
  <c r="M7" i="5"/>
  <c r="M6" i="5"/>
  <c r="M5" i="5"/>
  <c r="H10" i="2"/>
  <c r="I10" i="2" s="1"/>
  <c r="F10" i="2"/>
  <c r="E10" i="2"/>
  <c r="D10" i="2"/>
  <c r="G10" i="2" s="1"/>
  <c r="F9" i="2"/>
  <c r="E9" i="2"/>
  <c r="D9" i="2"/>
  <c r="H9" i="2" s="1"/>
  <c r="I9" i="2" s="1"/>
  <c r="F8" i="2"/>
  <c r="E8" i="2"/>
  <c r="D8" i="2"/>
  <c r="H8" i="2" s="1"/>
  <c r="I8" i="2" s="1"/>
  <c r="F7" i="2"/>
  <c r="E7" i="2"/>
  <c r="G7" i="2" s="1"/>
  <c r="D7" i="2"/>
  <c r="H7" i="2" s="1"/>
  <c r="I7" i="2" s="1"/>
  <c r="H6" i="2"/>
  <c r="I6" i="2" s="1"/>
  <c r="F6" i="2"/>
  <c r="E6" i="2"/>
  <c r="G6" i="2" s="1"/>
  <c r="D6" i="2"/>
  <c r="F5" i="2"/>
  <c r="F11" i="2" s="1"/>
  <c r="E5" i="2"/>
  <c r="E11" i="2" s="1"/>
  <c r="D5" i="2"/>
  <c r="D11" i="2" s="1"/>
  <c r="G5" i="2" l="1"/>
  <c r="G9" i="2"/>
  <c r="H5" i="2"/>
  <c r="I5" i="2" s="1"/>
  <c r="G8" i="2"/>
  <c r="H11" i="2" l="1"/>
  <c r="I11" i="2" s="1"/>
  <c r="G11" i="2"/>
</calcChain>
</file>

<file path=xl/sharedStrings.xml><?xml version="1.0" encoding="utf-8"?>
<sst xmlns="http://schemas.openxmlformats.org/spreadsheetml/2006/main" count="614" uniqueCount="313">
  <si>
    <t xml:space="preserve"> </t>
  </si>
  <si>
    <t>Project Public Health Ready (PPHR)</t>
  </si>
  <si>
    <t>Initial Recognition – Readiness Gap Analysis Tool</t>
  </si>
  <si>
    <t>Based on the Initial Recognition Goals &amp; Measures, Version 11.0 (July 2025)</t>
  </si>
  <si>
    <t>What this tool does</t>
  </si>
  <si>
    <t>This workbook helps your health department judge how ready you are to complete a successful PPHR Initial Recognition application before you invest the time to assemble and submit it.</t>
  </si>
  <si>
    <t>It mirrors the application itself: the 7 required documents, the Executive Summary, and a condensed version of all criteria elements across the 6 PPHR Goals and 20 measures. You self-score each item, and the Dashboard shows where you stand against the 75% / 90% recognition thresholds and exactly which gaps to close first.</t>
  </si>
  <si>
    <t>How to use it (5 steps)</t>
  </si>
  <si>
    <t>1.  Document Checklist tab – confirm you have each of the 7 required documents and that each meets its currency requirement (e.g., risk assessment within 3 years, response plan within 1 year).</t>
  </si>
  <si>
    <t>2.  Executive Summary tab – check that you can address all six required sections.</t>
  </si>
  <si>
    <t>3.  Goal I – Goal VI tabs – for every criteria element, pick a Status from the drop-down: Not Started / Not Met / Partially Met / Met. Mark it “Met” only when every listed sub-element is fully and currently documented. Record where the evidence lives, the gap, the action to close it, an owner, and a target date.</t>
  </si>
  <si>
    <t>4.  Readiness Dashboard tab – review the auto-calculated readiness % for each goal. Green means you are at or above threshold; yellow/red flags goals that need work.</t>
  </si>
  <si>
    <t>5.  Work the gaps – sort each goal tab by Status and tackle Not Met / Partially Met / Not Started items, assigning owners and dates.</t>
  </si>
  <si>
    <t>Scoring &amp; recognition rules</t>
  </si>
  <si>
    <t>NACCHO reviewers score each criteria element Met, Partially Met, or Not Met.</t>
  </si>
  <si>
    <t>•  Recognized with Honors – at least 90% of available points in EVERY goal.</t>
  </si>
  <si>
    <t>•  Recognized – at least 75% of available points in EVERY goal.</t>
  </si>
  <si>
    <t>•  Not Recognized – below 75% in any one of the six goals.</t>
  </si>
  <si>
    <t>Because the lowest goal governs the outcome, a single weak goal can sink an otherwise strong application – the Dashboard therefore reports your minimum goal score as the overall figure.</t>
  </si>
  <si>
    <t>Two guidelines can help where you are not the lead agency (Guideline #1) or documentation is unavailable/in draft (Guideline #2 – maximum score “Partially Met”). Note these in the Gap / Comments columns.</t>
  </si>
  <si>
    <t>Reading the colors</t>
  </si>
  <si>
    <t>Yellow input cells are for you to complete. Status cells turn green (Met), amber (Partially Met), red (Not Met), or grey (Not Started) automatically.</t>
  </si>
  <si>
    <t>On the Dashboard, a goal cell is green at ≥ 75% (dark green ≥ 90%), amber from 50–75%, and red below 50%.</t>
  </si>
  <si>
    <t>Important note</t>
  </si>
  <si>
    <t>This is a self-assessment and planning aid produced from the published Goals &amp; Measures – it is not the official NACCHO scoring sheet and does not guarantee an outcome. Always confirm current requirements against the Applicant Rulebook and contact pphr@naccho.org with questions.</t>
  </si>
  <si>
    <t>Required Document Checklist</t>
  </si>
  <si>
    <t>An application is incomplete without a link to each of these 7 documents. The checklist itself is ungraded, but reviewers rely on it. Documents may carry alternate titles – note any in the Comments column.</t>
  </si>
  <si>
    <t>#</t>
  </si>
  <si>
    <t>Required Document &amp; Currency Requirement</t>
  </si>
  <si>
    <t>Status</t>
  </si>
  <si>
    <t>Date of Your
Document</t>
  </si>
  <si>
    <t>Hyperlink / Where it lives</t>
  </si>
  <si>
    <t>Comments (e.g., alternate title)</t>
  </si>
  <si>
    <t>Executive Summary. The executive summary describes how the applicant addresses all six PPHR Goals and information about its jurisdiction, organizational structure, employee demographics, and coordination with partners.</t>
  </si>
  <si>
    <t>Not Started</t>
  </si>
  <si>
    <t>Risk Assessment. The risk assessment must have been completed within three years of the PPHR application submission date. The risk assessment may be a stand-alone document, a component within the applicant's response plan, within a Jurisdictional Risk Assessment (JRA)/Threat and Hazard Identification and Risk Assessment (THIRA), or the Local Hazard Mitigation Plan (LHMP). See Measure 1.1 for more information.</t>
  </si>
  <si>
    <t>Multi-Year Integrated Preparedness Plan. The plan must have been completed or last updated within 3 years. If your agency does not utilize the Integrated Preparedness Cycle, provide your multi-year training and exercise plan (MYTEP) or workforce development plan. See Measure 1.3 for more information.</t>
  </si>
  <si>
    <t>All-Hazards Response Plan. The plan must have a date demonstrating its development or last revision occurred within one year of the PPHR application submission date. The all-hazards response plan may be a stand-alone document or a component of a larger jurisdictional plan; it may be referred to by varying names, including Emergency Operations Plan (EOP), Comprehensive Emergency Response Plan, Departmental Operations Plan, or included as an Emergency Support Functional annex to a jurisdiction's EOP. See Measure 2.1 for more information.</t>
  </si>
  <si>
    <t>Continuity of Operations Plan (COOP). The plan must have a date demonstrating its development or last revision occurred within one year of the PPHR application submission date. The COOP may be a stand-alone document or a component of a larger jurisdictional plan as long as it outlines how the applicant will perform and deliver its essential functions if an incident disrupts normal operations. See Measure 5.1 for more information.</t>
  </si>
  <si>
    <t>Training and Exercise Schedule. The training and exercise schedule must have a date that demonstrates the development, or last revision occurred within one year of the PPHR application submission date. The training and exercise schedule may be a standalone document or component of a MYIPP as long as it identifies the training and exercise opportunities for its response personnel related to the knowledge, skills, and abilities needed to perform key preparedness response and recovery tasks. See Measure 5.1 for more information.</t>
  </si>
  <si>
    <t>After-Action Report (AAR) and Improvement Plan (IP). The AAR/IP can be for an exercise or real incident response that must have taken place within two years of the PPHR application submission date. If submitting for an exercise, it must be for a full-scale or functional exercise. See Measures 6.1A and 6.1B for more information.</t>
  </si>
  <si>
    <t>Executive Summary Readiness</t>
  </si>
  <si>
    <t>A required 3–6 page, single-spaced summary addressing all six sections below. NACCHO recommends drafting it last, after the crosswalk is complete. Use section headers that match this outline.</t>
  </si>
  <si>
    <t>Required Section</t>
  </si>
  <si>
    <t>What it must cover</t>
  </si>
  <si>
    <t>Notes / Where drafted</t>
  </si>
  <si>
    <t>1. Introduction</t>
  </si>
  <si>
    <t>Agency approach to the PPHR process; mission, vision, and values for preparedness; motivation for applying and desired outcomes.</t>
  </si>
  <si>
    <t>2. Jurisdictional Overview</t>
  </si>
  <si>
    <t>Population served and trends; geography/topography; features affecting planning (key infrastructure, proximity to Tribal Nations / military / borders, natural hazards); demographic profile and vulnerable populations; recent events shaping preparedness.</t>
  </si>
  <si>
    <t>3. Agency Overview &amp; Organizational Structure</t>
  </si>
  <si>
    <t>Governance model and legal authority; org-chart highlights (preparedness roles, divisions, locations/regions, role in the wider response system); emergency roles incl. ICS integration and statutory/MOA/MOU duties.</t>
  </si>
  <si>
    <t>4. Workforce Profile</t>
  </si>
  <si>
    <t>Total employees by department/region and FT/PT; preparedness-specific staffing (FTEs and types of staff); key workforce strengths/limitations affecting preparedness.</t>
  </si>
  <si>
    <t>5. Partnerships &amp; Coordination</t>
  </si>
  <si>
    <t>Multi-sectoral coordination (local/regional partners, state alignment with PHEP, federal/academic); community engagement with CBOs/Tribal Nations/private sector; formal partnerships (MOUs, coalitions).</t>
  </si>
  <si>
    <t>6. Integration of PPHR Criteria &amp; Continuous Improvement</t>
  </si>
  <si>
    <t>How programs align with each of the six Goals; use of data, exercises, AARs, and real events to revise plans; key initiatives/innovations showing sustained improvement.</t>
  </si>
  <si>
    <t>GOAL I</t>
  </si>
  <si>
    <t>Engage with the Whole Community to prepare for public health emergency response and recovery.</t>
  </si>
  <si>
    <t>Recognition requires ≥ 75% of available points in this goal (≥ 90% for Recognized with Honors). Mark each criteria element below. A criteria element is “Met” only when every sub-element is fully addressed.</t>
  </si>
  <si>
    <t>Measure</t>
  </si>
  <si>
    <t>Criteria
Element</t>
  </si>
  <si>
    <t>Required Evidence
(the deliverable)</t>
  </si>
  <si>
    <t>Requirement – what the evidence must demonstrate</t>
  </si>
  <si>
    <t>Sub-elements that must be addressed</t>
  </si>
  <si>
    <t>Self-Assessment
Status</t>
  </si>
  <si>
    <t>Evidence Document &amp; Hyperlink</t>
  </si>
  <si>
    <t>Location / Page
Reference</t>
  </si>
  <si>
    <t>Gap – what is missing or needs strengthening</t>
  </si>
  <si>
    <t>Action to close the gap</t>
  </si>
  <si>
    <t>Owner</t>
  </si>
  <si>
    <t>Target
Date</t>
  </si>
  <si>
    <t>wt</t>
  </si>
  <si>
    <t>Measure 1.1</t>
  </si>
  <si>
    <t>CE 1</t>
  </si>
  <si>
    <t>One Risk Assessment</t>
  </si>
  <si>
    <t>Risk assessment/hazard analysis that reflects the whole community and:</t>
  </si>
  <si>
    <t>• Identifies the hazards and risks facing the jurisdiction.
• Contains an analysis of public health implications/impacts from the risks/hazards facing the jurisdiction.
• Identifies individuals and communities that would be/have been disproportionately impacted by the hazards/risks facing the jurisdiction.</t>
  </si>
  <si>
    <t>CE 2</t>
  </si>
  <si>
    <t>One Procedure or Set of Procedures for Developing Risk Assessments</t>
  </si>
  <si>
    <t>Procedure(s) for the development and maintenance of the risk assessment/hazard analysis that provides evidence of each of the following was identified:</t>
  </si>
  <si>
    <t>• Jurisdictional risks/hazards.
• Public health implications.
• Those who have been/likely would be disproportionately impacted by the hazards/risks facing the jurisdiction.</t>
  </si>
  <si>
    <t>Measure 1.2</t>
  </si>
  <si>
    <t>List of CBO Partners</t>
  </si>
  <si>
    <t>Plan or procedure that contains a list of CBOs and non-traditional partners that serve individuals and communities that are disproportionately impacted by the hazards/risks facing the jurisdiction that the applicant has relationships with that includes:</t>
  </si>
  <si>
    <t>• Populations served and services provided.
• Role in public health preparedness, response, or recovery.</t>
  </si>
  <si>
    <t>Two Examples of CBO Engagement</t>
  </si>
  <si>
    <t>Two examples of engagement with a CBO.</t>
  </si>
  <si>
    <t>(No sub-elements – single requirement.)</t>
  </si>
  <si>
    <t>CE 3</t>
  </si>
  <si>
    <t>Description of Healthcare Preparedness Role</t>
  </si>
  <si>
    <t>Plan or procedure that provides evidence of the applicant’s role in healthcare sector preparedness.</t>
  </si>
  <si>
    <t>CE 4</t>
  </si>
  <si>
    <t>List of Healthcare/Medical Partners</t>
  </si>
  <si>
    <t>Plan or procedure that contains a list of healthcare/medical organizations with which the applicant has established relationships that includes:</t>
  </si>
  <si>
    <t>• Type of health care/medical services provided.
• Response/recovery role.
• Support provided by the applicant during response and recovery.</t>
  </si>
  <si>
    <t>CE 5</t>
  </si>
  <si>
    <t>Two Examples of Healthcare Sector Engagement</t>
  </si>
  <si>
    <t>Examples of engagement with the healthcare sector.</t>
  </si>
  <si>
    <t>CE 6</t>
  </si>
  <si>
    <t>List of Emergency Management and First Responder Partners</t>
  </si>
  <si>
    <t>Plan or procedure that contains a list of emergency management and first responder agencies the LHD has established relationships with including:</t>
  </si>
  <si>
    <t>• Role in public health preparedness, response, and recovery.
• Support provided by the applicant during response and recovery.</t>
  </si>
  <si>
    <t>CE 7</t>
  </si>
  <si>
    <t>Two Examples of Emergency Management and First Responders</t>
  </si>
  <si>
    <t>Examples of engagement with emergency management and first responder agencies.</t>
  </si>
  <si>
    <t>Measure 1.3</t>
  </si>
  <si>
    <t>Multi-Year Preparedness Plan</t>
  </si>
  <si>
    <t>The LHD's MYIPP or alternate plan(s) that contain the agency's multi-year preparedness priorities that address, at a minimum:</t>
  </si>
  <si>
    <t>• Building or strengthening specific capabilities.
• The development, update, or validation of response plans or annexes.
• Training opportunities for partners identified in Measures 1.2 on public health preparedness, response, or recovery topics.
• Exercises with partner organizations/agencies, including coordination between the LHD and partner organizations.</t>
  </si>
  <si>
    <t>Procedures for Developing an MYIPP</t>
  </si>
  <si>
    <t>Procedures demonstrating the method used for establishing the applicant's multi-year preparedness priorities that, at a minimum, include consideration of:</t>
  </si>
  <si>
    <t>• Threats and hazards.
• Areas for improvement.
• External sources and requirements.</t>
  </si>
  <si>
    <t>Four Examples of Obtaining Input</t>
  </si>
  <si>
    <t>Examples of obtaining input on the establishment of the applicant's multi-year preparedness priorities.</t>
  </si>
  <si>
    <t>Measure 1.4</t>
  </si>
  <si>
    <t>One Procedure or Set of Procedures</t>
  </si>
  <si>
    <t>Procedure(s) describing how the applicant assesses and mitigates responders' health and safety risks before, during, and after an event that includes:</t>
  </si>
  <si>
    <t>• Recommendations for personal protective equipment.
• Fit testing.
• Readiness screenings.
• Monitoring of responder exposure, injury, and intervention/treatment.</t>
  </si>
  <si>
    <t>Procedure(s) for assessing and reducing mental/behavioral health impacts within the response workforce, including:</t>
  </si>
  <si>
    <t>• Pre-incident behavioral health training.
• Identifying available mental and behavioral health services prior to, during, and after a response.
• Monitoring the behavioral health impacts on staff during and after an incident.
• Managing responder workload.</t>
  </si>
  <si>
    <t>GOAL II</t>
  </si>
  <si>
    <t>Conduct all-hazards planning for emergency response.</t>
  </si>
  <si>
    <t>Measure 2.1</t>
  </si>
  <si>
    <t>All-Hazards Response Plan</t>
  </si>
  <si>
    <t>Approved all-hazards response plan that includes:</t>
  </si>
  <si>
    <t>• Table of contents.
• Description/rationale for the plan structure.
• Authority for the plan’s creation and implementation.
• Purpose and scope.
• The plan identifies neighboring jurisdictions and healthcare stakeholders.
• Description of local risks/hazards, their public health implications, and disproportionate impacts on individuals and communities.
• Public health response roles that are respective of local risks.
• Partner roles and responsibilities.
• Description of how the agency will address the needs of the whole community during a response.
• Overview of the activation process.
• Emergency/Department Operations Center (EOC/DOC) structure the applicant utilizes for public health response.
• Integrating public health emergency operations.
• Description of the plan review, update, approval, and dissemination process.
• The plan identifies the locations where copies are kept and provides evidence of how all staff are informed of the plans' locations.</t>
  </si>
  <si>
    <t>One Example</t>
  </si>
  <si>
    <t>An example of the plan's collaborative review, update, and approval.</t>
  </si>
  <si>
    <t>Measure 2.2</t>
  </si>
  <si>
    <t>All-hazards Response Activation Procedures</t>
  </si>
  <si>
    <t>Procedure(s) for the activation of a public health all-hazards response that includes:</t>
  </si>
  <si>
    <t>• Incident recognition.
• Incident assessment.
• Activation levels based on triggers.
• Activation authority and responsibility.
• Response actions that will take place.
• Function and responsibilities of each operations center position.
• Process for filling operations center positions.
• Identification of which positions are responsible for identifying and mitigating disproportionate impacts during response.</t>
  </si>
  <si>
    <t>Procedures for IAP Development</t>
  </si>
  <si>
    <t>Procedures for the development of incident action plans (IAPs) that include:</t>
  </si>
  <si>
    <t>• Incident overview.
• Operational period objectives.
• Response strategies and tactics.
• Organization assignment list.
• Health and safety plan.
• Communication plan.</t>
  </si>
  <si>
    <t>All-hazards Administrative Procedures</t>
  </si>
  <si>
    <t>Administrative procedures that support incident response operations that address:</t>
  </si>
  <si>
    <t>• Declaring a public health emergency.
• Liability protection for staff during response.
• Personnel and material management and tracking.
• Documenting response actions.
• Job aid or job action sheets for each all-hazards position identified in Measure 2.1 Criteria Element 1.f.
• Coordinating and communicating with legal counsel.</t>
  </si>
  <si>
    <t>Measure 2.3</t>
  </si>
  <si>
    <t>Internal Responder Notification Procedures</t>
  </si>
  <si>
    <t>Procedures for notifying activated positions that include:</t>
  </si>
  <si>
    <t>• What position(s) is/are responsible for sending notifications to response personnel.
• When notifications are sent.
• Which positions are notified.
• What information is sent.
• Methods notifications are sent.
• Confirmation of receipt of notifications.
• Description of how responder contact information is maintained.</t>
  </si>
  <si>
    <t>Measure 2.4</t>
  </si>
  <si>
    <t>Procedure for Assessing Public Health Surge</t>
  </si>
  <si>
    <t>Procedures for assessing public health surge that include:</t>
  </si>
  <si>
    <t>• Indicators that a surge event has occurred and will likely exceed the agency's capacity.
• Job descriptions of roles/functions that would need surge support.
• Anticipated equipment and supply needs during a surge.</t>
  </si>
  <si>
    <t>Procedure for Increased Surge Personnel</t>
  </si>
  <si>
    <t>Procedures for increasing personnel to support public health surge response that include:</t>
  </si>
  <si>
    <t>• Sources of surge personnel.
• Accessing/mobilizing.
• Demobilizing.</t>
  </si>
  <si>
    <t>Procedure for Obtaining Surge Equipment and Supplies</t>
  </si>
  <si>
    <t>Procedure for obtaining supplies and equipment during a surge event.</t>
  </si>
  <si>
    <t>Expedited Fiscal Procedures</t>
  </si>
  <si>
    <t>Procedure for expedited processes used during a response for accepting, allocating, and spending state/federal funds.</t>
  </si>
  <si>
    <t>Procedure for Expedited Contract Development</t>
  </si>
  <si>
    <t>Procedure for developing and maintaining contracts and agreements used to support the applicant's response to a public health surge event.</t>
  </si>
  <si>
    <t>List of Active Agreements</t>
  </si>
  <si>
    <t>Plan or procedure that contains a list of active agreements for personnel, equipment, supplies, services, and infrastructure that identify the entities, goods or services provided, activation process, and active date.</t>
  </si>
  <si>
    <t>Inventory of Surge Equipment and Supplies</t>
  </si>
  <si>
    <t>Plan or procedure that contains an inventory/list of surge equipment and supplies maintained by the applicant.</t>
  </si>
  <si>
    <t>CE 8</t>
  </si>
  <si>
    <t>Procedures for Volunteer Management</t>
  </si>
  <si>
    <t>Procedures and systems respective to the applicant's role in public health and healthcare volunteer management that describe:</t>
  </si>
  <si>
    <t>• Process for volunteer recruitment, engagement, retention, and credentialing.
• Legal or liability protection for volunteers.
• Volunteer activation.
• Volunteer demobilization.</t>
  </si>
  <si>
    <t>Measure 2.5</t>
  </si>
  <si>
    <t>Procedures for Partner Messages and Alerts</t>
  </si>
  <si>
    <t>Procedures for the development of messages and alerts that include:</t>
  </si>
  <si>
    <t>• Triggers for message development.
• Staff responsibilities for message development.
• Responsibilities for message approval.
• Coordination of message development with partners.</t>
  </si>
  <si>
    <t>Procedure for Disseminating Alerts and Messaged to Partners</t>
  </si>
  <si>
    <t>Procedures for contacting/communicating with response partners that must address:</t>
  </si>
  <si>
    <t>• Triggers and authority for disseminating the messages.
• Who disseminates the messages.
• What system(s) are used.
• What response partners are contacted and how messages are confirmed/acknowledged.
• How partner contact information is maintained.
• Coordination of message dissemination amongst partners.
• Testing of communication procedures and systems.</t>
  </si>
  <si>
    <t>Two Examples of Partner Notifications</t>
  </si>
  <si>
    <t>Two examples of recent notifications sent to partners.</t>
  </si>
  <si>
    <t>Procedure for Receiving Partner Alerts</t>
  </si>
  <si>
    <t>Protocol or procedure that documents the process for receiving alerts from partners on a 24/7 basis, identifying the types of partners who would need to contact the LHD on a 24/7 basis and the specific process partners use to contact the local health department.</t>
  </si>
  <si>
    <t>Procedure for Responding to Partner Information Request</t>
  </si>
  <si>
    <t>Procedure that describes the streamlined process for responding to partner agency information requests during a public health response.</t>
  </si>
  <si>
    <t>Procedure for Addressing Mis/Dis- Information</t>
  </si>
  <si>
    <t>Procedure for addressing misinformation and disinformation among response partners during a public health response.</t>
  </si>
  <si>
    <t>Description of Redundant Communication Systems</t>
  </si>
  <si>
    <t>Procedure describing redundant systems for maintaining communication with healthcare, emergency management, and law enforcement.</t>
  </si>
  <si>
    <t>Measure 2.6</t>
  </si>
  <si>
    <t>Plan or Procedure for Developing Public Risk Communication Messages</t>
  </si>
  <si>
    <t>Plan or procedure for developing risk communication messages that address:</t>
  </si>
  <si>
    <t>• Staff roles and responsibilities.
• Message accuracy.
• Timeliness.
• Considerations for message content reflective of the individuals and communities that would be/have been disproportionately impacted by the hazards/risks facing the jurisdiction.
• Approval.
• Coordination with partners.</t>
  </si>
  <si>
    <t>One Template for Developing Public Risk Communication Messages</t>
  </si>
  <si>
    <t>Template for developing public messages.</t>
  </si>
  <si>
    <t>Procedures for Disseminating Public Risk Communication Messages</t>
  </si>
  <si>
    <t>Procedures for disseminating public messaging that include:</t>
  </si>
  <si>
    <t>• Methods.
• Coordination with partners.
• Reaching individuals who are disproportionately impacted during a public health event.</t>
  </si>
  <si>
    <t>Procedures for Addressing Public Mis/Disinformation</t>
  </si>
  <si>
    <t>Procedures for addressing public misinformation and disinformation during a public health response.</t>
  </si>
  <si>
    <t>Procedure for Responding to Public Inquiries</t>
  </si>
  <si>
    <t>Procedures for responding to increased inquiries from the public during a public health emergency that includes monitoring and managing.</t>
  </si>
  <si>
    <t>List of Public Information Partners</t>
  </si>
  <si>
    <t>Procedures that contain contact lists of the applicant's partners for developing and or disseminating public messages that include:</t>
  </si>
  <si>
    <t>• Partner agency Public Information Officers.
• CBO partners.
• Media.
• Public messaging roles.
• A description of how the contact list is maintained.</t>
  </si>
  <si>
    <t>Measure 2.7</t>
  </si>
  <si>
    <t>Mass Care Plan or Procedures</t>
  </si>
  <si>
    <t>Plan or procedures respective to the applicant's role in mass care that identify and address roles and responsibilities for:</t>
  </si>
  <si>
    <t>• Pre-identifying shelter sites.
• Establishing shelters.
• Operating shelters.
• Repatriation.
• Accommodations for sheltering individuals disproportionately impacted by the hazards/risks facing the jurisdiction.
• Conducting environmental health and safety evaluations of congregate locations.
• Conducting and responding to human health surveillance at congregate locations.</t>
  </si>
  <si>
    <t>Mass Fatality Plan or Procedures</t>
  </si>
  <si>
    <t>Plan or procedures respective to the applicant's role in mass fatality management that identify response partners that the applicant coordinates with during mass fatality operations, and address roles and responsibilities for:</t>
  </si>
  <si>
    <t>• Processing and storing decedents.
• Issuing death certificates.
• Issuing burial permits.</t>
  </si>
  <si>
    <t>Behavioral Health Plan or Procedures</t>
  </si>
  <si>
    <t>Plan and procedures respective to the applicant's role in behavioral health that include:</t>
  </si>
  <si>
    <t>• Coordinating with partners to respond to population-wide mental/behavioral health needs.
• Provision of mental health/psychological first aid will be used to address immediate post-disaster mental/behavioral health needs.</t>
  </si>
  <si>
    <t>Environmental Health Plan or Procedures</t>
  </si>
  <si>
    <t>Plan or procedures respective to the applicant's role in environmental health that include roles and responsibilities for:</t>
  </si>
  <si>
    <t>• Protecting the public from environmental hazards.
• Management of the public health effects of an environmental health emergency.
• Coordinating corrective actions.</t>
  </si>
  <si>
    <t>Medical Surge Plans or Procedures</t>
  </si>
  <si>
    <t>Maintain plans and procedures for supporting medical system surge respective to the applicant’s role that include:</t>
  </si>
  <si>
    <t>• Coordination of the jurisdiction’s medical/health system response during a medical/healthcare surge.
• Access to therapeutics and medical countermeasures.
• Medical material management.</t>
  </si>
  <si>
    <t>GOAL III</t>
  </si>
  <si>
    <t>Maintain plans, processes, and procedures for investigating and mitigating public health threats.</t>
  </si>
  <si>
    <t>Measure 3.1</t>
  </si>
  <si>
    <t>Protocols for Surveillance Systems</t>
  </si>
  <si>
    <t>Protocols for surveillance systems that include:</t>
  </si>
  <si>
    <t>• Name of the system.
• Issue or condition monitored.
• How data is reported or collected 24/7.
• Data quality control measures.
• Data analysis to identify deviations from trends.</t>
  </si>
  <si>
    <t>List of Surveillance Sites</t>
  </si>
  <si>
    <t>Protocol or procedure that contains a list of providers and partners that are surveillance sites.</t>
  </si>
  <si>
    <t>Measure 3.2</t>
  </si>
  <si>
    <t>Protocol or Procedure for Accessing Investigation Resources</t>
  </si>
  <si>
    <t>Protocol or procedure for how the local health department maintains 24/7 access to resources for investigating public health threats within its jurisdiction.</t>
  </si>
  <si>
    <t>Protocols or Procedures for Accessing Laboratory Services</t>
  </si>
  <si>
    <t>Protocols or procedures that describe accessing laboratory services and conducting sample testing that includes:</t>
  </si>
  <si>
    <t>• Accessing local, regional, and state labs.
• Processes for transporting specimens/samples to a confirmatory reference lab on a 24/7 basis.
• Notifying a lab of expected specimens.
• Database and protocol for managing laboratory and sample testing data.
• Management of evidence.</t>
  </si>
  <si>
    <t>Protocols or Procedures for Epidemiological Tasks</t>
  </si>
  <si>
    <t>Protocols or procedures describing epidemiological tasks that include:</t>
  </si>
  <si>
    <t>• Triggers for conducting outbreak and exposure investigation activities.
• Development of a case description.
• Comparison of cases to the baseline.
• Confirmation of diagnosis.
• Contact tracing.
• Generation of possible associations of transmission, exposure, and source.
• Identifying the population at risk and recommending control measures.
• Tracking and monitoring known cases/exposed persons through disposition.
• The methods that would be used to identify and monitor the effectiveness and/or outcomes of medical interventions, nonpharmaceutical interventions, and/or public health recommendations implemented to control the spread of disease.
• Reporting notifiable conditions and situations.
• Coordination with environmental health as required.</t>
  </si>
  <si>
    <t>Epidemiological Surge Protocol or Procedure</t>
  </si>
  <si>
    <t>Protocol or procedure to identify surge tasks to support outbreak and exposure investigation.</t>
  </si>
  <si>
    <t>Protocol for Managing Epidemiological Data</t>
  </si>
  <si>
    <t>Protocol or procedure for managing epidemiological investigation data.</t>
  </si>
  <si>
    <t>Protocol or Procedure for Sharing Epidemiological Data</t>
  </si>
  <si>
    <t>Protocol or procedure for sharing epidemiological data.</t>
  </si>
  <si>
    <t>Measure 3.3</t>
  </si>
  <si>
    <t>Protocols or Procedures for Implementing NPIs</t>
  </si>
  <si>
    <t>Protocols or procedures for implementing non-pharmaceutical interventions (NPIs) that include:</t>
  </si>
  <si>
    <t>• Implementing isolation, quarantine, and social distancing.
• Coordination of public health and medical services for those under isolation or quarantine.
• Controlling public information releases about individuals under isolation or quarantine.
• The identification of the legal authority to isolate, quarantine, and institute social distancing for individuals, groups, families, and animals.
• A description of the process for implementing involuntary isolation or quarantine of an individual or group.</t>
  </si>
  <si>
    <t>Containment and Mitigation Protocols or Procedures</t>
  </si>
  <si>
    <t>Protocols or procedures for the containment and mitigation of all legally mandated reportable infectious diseases and environmental health issues.</t>
  </si>
  <si>
    <t>Measure 3.4</t>
  </si>
  <si>
    <t>MCM Plan or Set of Procedures</t>
  </si>
  <si>
    <t>Maintain a MCM plan or set of procedures that include:</t>
  </si>
  <si>
    <t>• A description of the process and applicant’s responsibilities for requesting, receiving, distributing, administering, and demobilizing MCM assets.
• Security processes relative to the applicant’s role in 1.a.
• Identification of who is legally authorized to dispense during declared and undeclared disasters.
• Access to facilities for dispensing MCMs.
• Point of dispensing patient flow diagram for a dispensing site.
• A description of the process or system for tracking the vaccination or prophylaxis status of public health responders and the public.
• Strategies that reflect whole community considerations.
• Process for the provision of prophylaxis to essential personnel.
• Procurement of local supplies of MCMs.</t>
  </si>
  <si>
    <t>Procedures for Managing Medical Materials</t>
  </si>
  <si>
    <t>Procedures for medical material management that address:</t>
  </si>
  <si>
    <t>• Tracking and inventory management.
• Storage.
• Transportation.
• Recovery.
• Disposal.</t>
  </si>
  <si>
    <t>GOAL IV</t>
  </si>
  <si>
    <t>Maintain plans, processes, and systems for recovering from emergencies.</t>
  </si>
  <si>
    <t>Measure 4.1</t>
  </si>
  <si>
    <t>One COOP Plan</t>
  </si>
  <si>
    <t>A COOP that includes:</t>
  </si>
  <si>
    <t>• Prioritized functions that must be sustained.
• Analysis of impacts from suspending services.
• Lines of succession.
• Alternate locations or location requirements for performing prioritized functions.
• Identification of functions that can be sustained with remote technologies.</t>
  </si>
  <si>
    <t>Measure 4.2</t>
  </si>
  <si>
    <t>Recovery Plan or Procedures</t>
  </si>
  <si>
    <t>Plan or procedures for implementing the applicant’s recovery role.</t>
  </si>
  <si>
    <t>Recovery Transition Plan or Procedure</t>
  </si>
  <si>
    <t>Plan or procedure describing the applicant's transition process from response to short- and long-term recovery.</t>
  </si>
  <si>
    <t>GOAL V</t>
  </si>
  <si>
    <t>Prepare the public health workforce for response and recovery operations.</t>
  </si>
  <si>
    <t>Measure 5.1</t>
  </si>
  <si>
    <t>Training and Exercise Schedule</t>
  </si>
  <si>
    <t>Training and exercise schedule for the applicant’s response staff that identifies:</t>
  </si>
  <si>
    <t>• Priority training topics, objectives, and competencies addressed by each training.
• Training participants.
• Potential training providers.
• Exercise opportunities for the applicant’s response staff.</t>
  </si>
  <si>
    <t>An example of a previous training opportunity for response staff that addressed a prioritized training topic.</t>
  </si>
  <si>
    <t>JITT Procedure or Set of Procedures</t>
  </si>
  <si>
    <t>Just-in-time-training (JITT) procedures that describe:</t>
  </si>
  <si>
    <t>• When JITT would be provided.
• Potential audiences.
• Training topics.
• Applicant position(s) that could conduct JITT.</t>
  </si>
  <si>
    <t>Four Examples of JITT Materials</t>
  </si>
  <si>
    <t>Examples of JITT materials that address the applicants:</t>
  </si>
  <si>
    <t>• Surge epidemiological tasks.
• Medical countermeasure dispensing procedures.
• Use of NIMS during a response.
• Public information processes.</t>
  </si>
  <si>
    <t>GOAL VI</t>
  </si>
  <si>
    <t>Conduct continuous quality improvement of preparedness, response, and recovery plans, processes, and systems.</t>
  </si>
  <si>
    <t>Measure 6.1A</t>
  </si>
  <si>
    <t>One Exercise AAR/IP</t>
  </si>
  <si>
    <t>An exercise AAR/IP that includes:</t>
  </si>
  <si>
    <t>• Corrective actions derived from discussion at the after-action meeting (AAM).
• An overview of the exercise.
• A list of participating organizations.
• An analysis of capabilities and objectives tested.
• An improvement plan.</t>
  </si>
  <si>
    <t>Measure 6.1B</t>
  </si>
  <si>
    <t>One Incident Response AAR/IP</t>
  </si>
  <si>
    <t>An event AAR/IP that includes:</t>
  </si>
  <si>
    <t>• Recommendations and corrective actions derived from discussion at an AAM.
• An overview of the incident.
• A list of participating organizations.
• Analysis of response objectives/activities.
• An improvement plan.</t>
  </si>
  <si>
    <t>Two IAPs</t>
  </si>
  <si>
    <t>IAPs from real events lasting more than two operational periods and include:</t>
  </si>
  <si>
    <t>• Dates of the incident.
• Name of the incident.
• Operational period.
• Objectives.
• List of applicant staff activated in the response and partner organizations.
• Safety messages.
• Identification of who prepared and approved the IAP.</t>
  </si>
  <si>
    <t>Measure 6.2</t>
  </si>
  <si>
    <t>Description of a Completed Response Improvement</t>
  </si>
  <si>
    <t>Description of significant improvement to a response plan, process, or system that has been implemented.</t>
  </si>
  <si>
    <t>Description of a Planned Response Improvement</t>
  </si>
  <si>
    <t>Description of a planned significant improvement to a response plan, process, or system.</t>
  </si>
  <si>
    <t>PPHR Initial Recognition – Readiness Dashboard</t>
  </si>
  <si>
    <t>Auto-calculated from your entries on the Goal I–VI tabs. Update the Status column on each goal tab and these figures refresh.</t>
  </si>
  <si>
    <t>Goal</t>
  </si>
  <si>
    <t>Goal Focus</t>
  </si>
  <si>
    <t>Criteria
Elements</t>
  </si>
  <si>
    <t>Met</t>
  </si>
  <si>
    <t>Partially</t>
  </si>
  <si>
    <t>Not Met /
Not Started</t>
  </si>
  <si>
    <t>Readiness
%</t>
  </si>
  <si>
    <t>Readiness Status</t>
  </si>
  <si>
    <t>Goal I</t>
  </si>
  <si>
    <t>Goal II</t>
  </si>
  <si>
    <t>Goal III</t>
  </si>
  <si>
    <t>Goal IV</t>
  </si>
  <si>
    <t>Goal V</t>
  </si>
  <si>
    <t>Goal VI</t>
  </si>
  <si>
    <t>OVERALL</t>
  </si>
  <si>
    <t>Lowest goal governs recognition – every goal must reach the threshold</t>
  </si>
  <si>
    <t>Thresholds:</t>
  </si>
  <si>
    <t>≥ 90% in every goal = Recognized with Honors   •   ≥ 75% in every goal = Recognized   •   &lt; 75% in any one goal = Not Recognized</t>
  </si>
  <si>
    <t>Readiness % is a planning estimate: Met = 1.0, Partially Met = 0.5, Not Met / Not Started = 0. NACCHO uses a point-based review; use this to prioritize, not to predict an exact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</si>
</sst>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2">
    <font>
      <sz val="11"/>
      <color theme="1"/>
      <name val="Calibri"/>
      <family val="2"/>
      <charset val="1"/>
    </font>
    <font>
      <b/>
      <sz val="20"/>
      <color rgb="FF1F3864"/>
      <name val="Arial"/>
      <charset val="1"/>
    </font>
    <font>
      <b/>
      <sz val="13"/>
      <color rgb="FF2E7C8A"/>
      <name val="Arial"/>
      <charset val="1"/>
    </font>
    <font>
      <i/>
      <sz val="9"/>
      <color rgb="FF808080"/>
      <name val="Arial"/>
      <charset val="1"/>
    </font>
    <font>
      <b/>
      <sz val="12"/>
      <color rgb="FF1F3864"/>
      <name val="Arial"/>
      <charset val="1"/>
    </font>
    <font>
      <sz val="10"/>
      <color rgb="FF000000"/>
      <name val="Arial"/>
      <charset val="1"/>
    </font>
    <font>
      <b/>
      <sz val="16"/>
      <color rgb="FFFFFFFF"/>
      <name val="Arial"/>
      <charset val="1"/>
    </font>
    <font>
      <i/>
      <sz val="9"/>
      <color rgb="FF2E7C8A"/>
      <name val="Arial"/>
      <charset val="1"/>
    </font>
    <font>
      <b/>
      <sz val="9"/>
      <color rgb="FFFFFFFF"/>
      <name val="Arial"/>
      <charset val="1"/>
    </font>
    <font>
      <b/>
      <sz val="11"/>
      <color rgb="FF1F3864"/>
      <name val="Arial"/>
      <charset val="1"/>
    </font>
    <font>
      <sz val="9"/>
      <color rgb="FF000000"/>
      <name val="Arial"/>
      <charset val="1"/>
    </font>
    <font>
      <b/>
      <sz val="11"/>
      <color rgb="FF000000"/>
      <name val="Arial"/>
      <charset val="1"/>
    </font>
    <font>
      <b/>
      <sz val="9"/>
      <color rgb="FF000000"/>
      <name val="Arial"/>
      <charset val="1"/>
    </font>
    <font>
      <b/>
      <sz val="11"/>
      <color rgb="FFFFFFFF"/>
      <name val="Arial"/>
      <charset val="1"/>
    </font>
    <font>
      <b/>
      <sz val="10"/>
      <color rgb="FFFFFFFF"/>
      <name val="Arial"/>
      <charset val="1"/>
    </font>
    <font>
      <b/>
      <sz val="10"/>
      <color rgb="FF1F3864"/>
      <name val="Arial"/>
      <charset val="1"/>
    </font>
    <font>
      <i/>
      <sz val="8"/>
      <color rgb="FF808080"/>
      <name val="Arial"/>
      <charset val="1"/>
    </font>
    <font>
      <b/>
      <sz val="15"/>
      <color rgb="FFFFFFFF"/>
      <name val="Arial"/>
      <charset val="1"/>
    </font>
    <font>
      <b/>
      <sz val="10"/>
      <color rgb="FF000000"/>
      <name val="Arial"/>
      <charset val="1"/>
    </font>
    <font>
      <b/>
      <sz val="14"/>
      <color rgb="FFFFFFFF"/>
      <name val="Arial"/>
      <charset val="1"/>
    </font>
    <font>
      <b/>
      <sz val="9"/>
      <color rgb="FF2E7C8A"/>
      <name val="Arial"/>
      <charset val="1"/>
    </font>
    <font>
      <i/>
      <sz val="9"/>
      <color rgb="FFC00000"/>
      <name val="Arial"/>
      <family val="2"/>
    </font>
  </fonts>
  <fills count="10">
    <fill>
      <patternFill patternType="none"/>
    </fill>
    <fill>
      <patternFill patternType="gray125"/>
    </fill>
    <fill>
      <patternFill patternType="solid">
        <fgColor rgb="FFDCE6F1"/>
        <bgColor rgb="FFD9ECEF"/>
      </patternFill>
    </fill>
    <fill>
      <patternFill patternType="solid">
        <fgColor rgb="FF1F3864"/>
        <bgColor rgb="FF333333"/>
      </patternFill>
    </fill>
    <fill>
      <patternFill patternType="solid">
        <fgColor rgb="FFFFFFFF"/>
        <bgColor rgb="FFFBF7EC"/>
      </patternFill>
    </fill>
    <fill>
      <patternFill patternType="solid">
        <fgColor rgb="FF2E7C8A"/>
        <bgColor rgb="FF008080"/>
      </patternFill>
    </fill>
    <fill>
      <patternFill patternType="solid">
        <fgColor rgb="FFFBF7EC"/>
        <bgColor rgb="FFF2F2F2"/>
      </patternFill>
    </fill>
    <fill>
      <patternFill patternType="solid">
        <fgColor rgb="FFFFF6D6"/>
        <bgColor rgb="FFFBF7EC"/>
      </patternFill>
    </fill>
    <fill>
      <patternFill patternType="solid">
        <fgColor rgb="FFD9ECEF"/>
        <bgColor rgb="FFDCE6F1"/>
      </patternFill>
    </fill>
    <fill>
      <patternFill patternType="solid">
        <fgColor rgb="FF002060"/>
        <bgColor rgb="FF333333"/>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48">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2" borderId="0" xfId="0" applyFont="1" applyFill="1" applyAlignment="1">
      <alignment horizontal="left" vertical="center" indent="1"/>
    </xf>
    <xf numFmtId="0" fontId="5" fillId="0" borderId="0" xfId="0" applyFont="1" applyAlignment="1">
      <alignment vertical="top" wrapText="1" indent="1"/>
    </xf>
    <xf numFmtId="0" fontId="8" fillId="5"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10" fillId="6" borderId="1" xfId="0" applyFont="1" applyFill="1" applyBorder="1" applyAlignment="1">
      <alignment vertical="top" wrapText="1"/>
    </xf>
    <xf numFmtId="0" fontId="5" fillId="4" borderId="1" xfId="0" applyFont="1" applyFill="1" applyBorder="1" applyAlignment="1">
      <alignment horizontal="center" vertical="center"/>
    </xf>
    <xf numFmtId="9" fontId="11" fillId="4" borderId="1" xfId="0" applyNumberFormat="1" applyFont="1" applyFill="1" applyBorder="1" applyAlignment="1">
      <alignment horizontal="center" vertical="center"/>
    </xf>
    <xf numFmtId="0" fontId="12" fillId="4"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8" fillId="3" borderId="1" xfId="0" applyFont="1" applyFill="1" applyBorder="1" applyAlignment="1">
      <alignment vertical="top" wrapText="1"/>
    </xf>
    <xf numFmtId="0" fontId="14" fillId="3" borderId="1" xfId="0" applyFont="1" applyFill="1" applyBorder="1" applyAlignment="1">
      <alignment horizontal="center" vertical="center"/>
    </xf>
    <xf numFmtId="9" fontId="13"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15"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0" fontId="18" fillId="6" borderId="1" xfId="0" applyFont="1" applyFill="1" applyBorder="1" applyAlignment="1">
      <alignment horizontal="center" vertical="center"/>
    </xf>
    <xf numFmtId="0" fontId="10" fillId="7"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0" fontId="10" fillId="4" borderId="1" xfId="0" applyFont="1" applyFill="1" applyBorder="1" applyAlignment="1">
      <alignment vertical="top" wrapText="1"/>
    </xf>
    <xf numFmtId="0" fontId="15" fillId="6" borderId="1" xfId="0" applyFont="1" applyFill="1" applyBorder="1" applyAlignment="1">
      <alignment vertical="top" wrapText="1"/>
    </xf>
    <xf numFmtId="0" fontId="8" fillId="5" borderId="1" xfId="0" applyFont="1" applyFill="1" applyBorder="1" applyAlignment="1">
      <alignment horizontal="center" vertical="center"/>
    </xf>
    <xf numFmtId="0" fontId="12" fillId="4" borderId="1" xfId="0" applyFont="1" applyFill="1" applyBorder="1" applyAlignment="1">
      <alignment horizontal="center" vertical="top"/>
    </xf>
    <xf numFmtId="0" fontId="20" fillId="4" borderId="1" xfId="0" applyFont="1" applyFill="1" applyBorder="1" applyAlignment="1">
      <alignment horizontal="center" vertical="top"/>
    </xf>
    <xf numFmtId="0" fontId="12" fillId="4" borderId="1" xfId="0" applyFont="1" applyFill="1" applyBorder="1" applyAlignment="1">
      <alignment vertical="top" wrapText="1"/>
    </xf>
    <xf numFmtId="164" fontId="10" fillId="4" borderId="1" xfId="0" applyNumberFormat="1" applyFont="1" applyFill="1" applyBorder="1" applyAlignment="1">
      <alignment vertical="top" wrapText="1"/>
    </xf>
    <xf numFmtId="0" fontId="10" fillId="4" borderId="1" xfId="0" applyFont="1" applyFill="1" applyBorder="1" applyAlignment="1">
      <alignment horizontal="center" vertical="center"/>
    </xf>
    <xf numFmtId="0" fontId="12" fillId="8" borderId="1" xfId="0" applyFont="1" applyFill="1" applyBorder="1" applyAlignment="1">
      <alignment horizontal="center" vertical="top"/>
    </xf>
    <xf numFmtId="0" fontId="20" fillId="8" borderId="1" xfId="0" applyFont="1" applyFill="1" applyBorder="1" applyAlignment="1">
      <alignment horizontal="center" vertical="top"/>
    </xf>
    <xf numFmtId="0" fontId="12" fillId="8" borderId="1" xfId="0" applyFont="1" applyFill="1" applyBorder="1" applyAlignment="1">
      <alignment vertical="top" wrapText="1"/>
    </xf>
    <xf numFmtId="0" fontId="10" fillId="8" borderId="1" xfId="0" applyFont="1" applyFill="1" applyBorder="1" applyAlignment="1">
      <alignment vertical="top" wrapText="1"/>
    </xf>
    <xf numFmtId="0" fontId="10" fillId="8" borderId="1" xfId="0" applyFont="1" applyFill="1" applyBorder="1" applyAlignment="1">
      <alignment horizontal="center" vertical="center"/>
    </xf>
    <xf numFmtId="0" fontId="10" fillId="6"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0" borderId="0" xfId="0" applyAlignment="1">
      <alignment horizontal="center"/>
    </xf>
    <xf numFmtId="0" fontId="21" fillId="0" borderId="0" xfId="0" applyFont="1" applyAlignment="1">
      <alignment horizontal="left" vertical="top"/>
    </xf>
    <xf numFmtId="0" fontId="17" fillId="9" borderId="0" xfId="0" applyFont="1" applyFill="1" applyAlignment="1">
      <alignment horizontal="left" vertical="center"/>
    </xf>
    <xf numFmtId="0" fontId="17" fillId="3" borderId="0" xfId="0" applyFont="1" applyFill="1" applyAlignment="1">
      <alignment horizontal="left" vertical="center"/>
    </xf>
    <xf numFmtId="0" fontId="21" fillId="4" borderId="0" xfId="0" applyFont="1" applyFill="1" applyAlignment="1">
      <alignment vertical="top" wrapText="1"/>
    </xf>
    <xf numFmtId="0" fontId="19" fillId="3" borderId="0" xfId="0" applyFont="1" applyFill="1" applyAlignment="1">
      <alignment horizontal="left" vertical="center"/>
    </xf>
    <xf numFmtId="0" fontId="15" fillId="2" borderId="0" xfId="0" applyFont="1" applyFill="1" applyAlignment="1">
      <alignment vertical="center" wrapText="1"/>
    </xf>
    <xf numFmtId="0" fontId="7" fillId="4" borderId="0" xfId="0" applyFont="1" applyFill="1" applyAlignment="1">
      <alignment vertical="center" wrapText="1"/>
    </xf>
    <xf numFmtId="0" fontId="6" fillId="3" borderId="0" xfId="0" applyFont="1" applyFill="1" applyAlignment="1">
      <alignment horizontal="left" vertical="center"/>
    </xf>
    <xf numFmtId="0" fontId="7" fillId="4" borderId="0" xfId="0" applyFont="1" applyFill="1" applyAlignment="1">
      <alignment horizontal="left" vertical="center"/>
    </xf>
  </cellXfs>
  <cellStyles count="1">
    <cellStyle name="Normal" xfId="0" builtinId="0"/>
  </cellStyles>
  <dxfs count="35">
    <dxf>
      <font>
        <b/>
        <sz val="11"/>
        <color rgb="FF9C0006"/>
        <name val="Arial"/>
        <charset val="1"/>
      </font>
      <fill>
        <patternFill>
          <bgColor rgb="FFFFC7CE"/>
        </patternFill>
      </fill>
    </dxf>
    <dxf>
      <font>
        <b/>
        <sz val="11"/>
        <color rgb="FF9C6500"/>
        <name val="Arial"/>
        <charset val="1"/>
      </font>
      <fill>
        <patternFill>
          <bgColor rgb="FFFFEB9C"/>
        </patternFill>
      </fill>
    </dxf>
    <dxf>
      <font>
        <b/>
        <sz val="11"/>
        <color rgb="FF006100"/>
        <name val="Arial"/>
        <charset val="1"/>
      </font>
      <fill>
        <patternFill>
          <bgColor rgb="FFD9EAD3"/>
        </patternFill>
      </fill>
    </dxf>
    <dxf>
      <font>
        <b/>
        <sz val="11"/>
        <color rgb="FF006100"/>
        <name val="Arial"/>
        <charset val="1"/>
      </font>
      <fill>
        <patternFill>
          <bgColor rgb="FFC6EFCE"/>
        </patternFill>
      </fill>
    </dxf>
    <dxf>
      <font>
        <sz val="9"/>
        <color rgb="FF808080"/>
        <name val="Arial"/>
        <charset val="1"/>
      </font>
      <fill>
        <patternFill>
          <bgColor rgb="FFF2F2F2"/>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sz val="9"/>
        <color rgb="FF808080"/>
        <name val="Arial"/>
        <charset val="1"/>
      </font>
      <fill>
        <patternFill>
          <bgColor rgb="FFF2F2F2"/>
        </patternFill>
      </fill>
    </dxf>
    <dxf>
      <font>
        <b/>
        <sz val="9"/>
        <color rgb="FF9C6500"/>
        <name val="Arial"/>
        <charset val="1"/>
      </font>
      <fill>
        <patternFill>
          <bgColor rgb="FFFFEB9C"/>
        </patternFill>
      </fill>
    </dxf>
    <dxf>
      <font>
        <b/>
        <sz val="9"/>
        <color rgb="FF9C6500"/>
        <name val="Arial"/>
        <charset val="1"/>
      </font>
      <fill>
        <patternFill>
          <bgColor rgb="FFFFEB9C"/>
        </patternFill>
      </fill>
    </dxf>
    <dxf>
      <font>
        <b/>
        <sz val="9"/>
        <color rgb="FF006100"/>
        <name val="Arial"/>
        <charset val="1"/>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9999FF"/>
      <rgbColor rgb="FF993366"/>
      <rgbColor rgb="FFFFF6D6"/>
      <rgbColor rgb="FFD9ECEF"/>
      <rgbColor rgb="FF660066"/>
      <rgbColor rgb="FFFF8080"/>
      <rgbColor rgb="FF0066CC"/>
      <rgbColor rgb="FFD9EAD3"/>
      <rgbColor rgb="FF000080"/>
      <rgbColor rgb="FFFF00FF"/>
      <rgbColor rgb="FFFFFF00"/>
      <rgbColor rgb="FF00FFFF"/>
      <rgbColor rgb="FF800080"/>
      <rgbColor rgb="FF800000"/>
      <rgbColor rgb="FF008080"/>
      <rgbColor rgb="FF0000FF"/>
      <rgbColor rgb="FF00CCFF"/>
      <rgbColor rgb="FFDCE6F1"/>
      <rgbColor rgb="FFC6EFCE"/>
      <rgbColor rgb="FFFFEB9C"/>
      <rgbColor rgb="FFF2F2F2"/>
      <rgbColor rgb="FFFBF7EC"/>
      <rgbColor rgb="FFCC99FF"/>
      <rgbColor rgb="FFFFC7CE"/>
      <rgbColor rgb="FF3366FF"/>
      <rgbColor rgb="FF33CCCC"/>
      <rgbColor rgb="FF99CC00"/>
      <rgbColor rgb="FFFFCC00"/>
      <rgbColor rgb="FFFF9900"/>
      <rgbColor rgb="FFFF6600"/>
      <rgbColor rgb="FF666699"/>
      <rgbColor rgb="FF969696"/>
      <rgbColor rgb="FF1F3864"/>
      <rgbColor rgb="FF2E7C8A"/>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4219575</xdr:colOff>
      <xdr:row>0</xdr:row>
      <xdr:rowOff>38100</xdr:rowOff>
    </xdr:from>
    <xdr:to>
      <xdr:col>1</xdr:col>
      <xdr:colOff>5429250</xdr:colOff>
      <xdr:row>5</xdr:row>
      <xdr:rowOff>19050</xdr:rowOff>
    </xdr:to>
    <xdr:pic>
      <xdr:nvPicPr>
        <xdr:cNvPr id="2" name="Picture 1">
          <a:extLst>
            <a:ext uri="{FF2B5EF4-FFF2-40B4-BE49-F238E27FC236}">
              <a16:creationId xmlns:a16="http://schemas.microsoft.com/office/drawing/2014/main" id="{5FAB3A1B-9848-C13D-5EEC-84320DA4DC4A}"/>
            </a:ext>
          </a:extLst>
        </xdr:cNvPr>
        <xdr:cNvPicPr>
          <a:picLocks noChangeAspect="1"/>
        </xdr:cNvPicPr>
      </xdr:nvPicPr>
      <xdr:blipFill>
        <a:blip xmlns:r="http://schemas.openxmlformats.org/officeDocument/2006/relationships" r:embed="rId1"/>
        <a:stretch>
          <a:fillRect/>
        </a:stretch>
      </xdr:blipFill>
      <xdr:spPr>
        <a:xfrm>
          <a:off x="4419600" y="38100"/>
          <a:ext cx="1209675" cy="103822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0"/>
  <sheetViews>
    <sheetView showGridLines="0" tabSelected="1" zoomScaleNormal="100" workbookViewId="0">
      <pane xSplit="1" ySplit="5" topLeftCell="B6" activePane="bottomRight" state="frozen"/>
      <selection pane="bottomRight" activeCell="F11" sqref="F11"/>
      <selection pane="bottomLeft" activeCell="A6" sqref="A6"/>
      <selection pane="topRight" activeCell="B1" sqref="B1"/>
    </sheetView>
  </sheetViews>
  <sheetFormatPr defaultColWidth="8.5703125" defaultRowHeight="14.45"/>
  <cols>
    <col min="1" max="1" width="3" customWidth="1"/>
    <col min="2" max="2" width="104" customWidth="1"/>
  </cols>
  <sheetData>
    <row r="1" spans="2:6" ht="14.45" customHeight="1">
      <c r="D1" s="38" t="s">
        <v>0</v>
      </c>
      <c r="E1" s="38"/>
      <c r="F1" s="38"/>
    </row>
    <row r="2" spans="2:6" ht="24" customHeight="1">
      <c r="B2" s="1" t="s">
        <v>1</v>
      </c>
      <c r="D2" s="38"/>
      <c r="E2" s="38"/>
      <c r="F2" s="38"/>
    </row>
    <row r="3" spans="2:6" ht="15.75" customHeight="1">
      <c r="B3" s="2" t="s">
        <v>2</v>
      </c>
      <c r="D3" s="38"/>
      <c r="E3" s="38"/>
      <c r="F3" s="38"/>
    </row>
    <row r="4" spans="2:6" ht="15" customHeight="1">
      <c r="B4" s="3" t="s">
        <v>3</v>
      </c>
      <c r="D4" s="38"/>
      <c r="E4" s="38"/>
      <c r="F4" s="38"/>
    </row>
    <row r="5" spans="2:6" ht="14.45" customHeight="1">
      <c r="D5" s="38"/>
      <c r="E5" s="38"/>
      <c r="F5" s="38"/>
    </row>
    <row r="6" spans="2:6" ht="24" customHeight="1">
      <c r="B6" s="4" t="s">
        <v>4</v>
      </c>
    </row>
    <row r="7" spans="2:6" ht="30" customHeight="1">
      <c r="B7" s="5" t="s">
        <v>5</v>
      </c>
    </row>
    <row r="8" spans="2:6" ht="60" customHeight="1">
      <c r="B8" s="5" t="s">
        <v>6</v>
      </c>
    </row>
    <row r="10" spans="2:6" ht="24" customHeight="1">
      <c r="B10" s="4" t="s">
        <v>7</v>
      </c>
    </row>
    <row r="11" spans="2:6" ht="45" customHeight="1">
      <c r="B11" s="5" t="s">
        <v>8</v>
      </c>
    </row>
    <row r="12" spans="2:6" ht="15" customHeight="1">
      <c r="B12" s="5" t="s">
        <v>9</v>
      </c>
    </row>
    <row r="13" spans="2:6" ht="60" customHeight="1">
      <c r="B13" s="5" t="s">
        <v>10</v>
      </c>
    </row>
    <row r="14" spans="2:6" ht="30" customHeight="1">
      <c r="B14" s="5" t="s">
        <v>11</v>
      </c>
    </row>
    <row r="15" spans="2:6" ht="30" customHeight="1">
      <c r="B15" s="5" t="s">
        <v>12</v>
      </c>
    </row>
    <row r="17" spans="2:2" ht="24" customHeight="1">
      <c r="B17" s="4" t="s">
        <v>13</v>
      </c>
    </row>
    <row r="18" spans="2:2" ht="15" customHeight="1">
      <c r="B18" s="5" t="s">
        <v>14</v>
      </c>
    </row>
    <row r="19" spans="2:2" ht="15" customHeight="1">
      <c r="B19" s="5" t="s">
        <v>15</v>
      </c>
    </row>
    <row r="20" spans="2:2" ht="15" customHeight="1">
      <c r="B20" s="5" t="s">
        <v>16</v>
      </c>
    </row>
    <row r="21" spans="2:2" ht="15" customHeight="1">
      <c r="B21" s="5" t="s">
        <v>17</v>
      </c>
    </row>
    <row r="22" spans="2:2" ht="30" customHeight="1">
      <c r="B22" s="5" t="s">
        <v>18</v>
      </c>
    </row>
    <row r="23" spans="2:2" ht="45" customHeight="1">
      <c r="B23" s="5" t="s">
        <v>19</v>
      </c>
    </row>
    <row r="25" spans="2:2" ht="24" customHeight="1">
      <c r="B25" s="4" t="s">
        <v>20</v>
      </c>
    </row>
    <row r="26" spans="2:2" ht="30" customHeight="1">
      <c r="B26" s="5" t="s">
        <v>21</v>
      </c>
    </row>
    <row r="27" spans="2:2" ht="30" customHeight="1">
      <c r="B27" s="5" t="s">
        <v>22</v>
      </c>
    </row>
    <row r="29" spans="2:2" ht="24" customHeight="1">
      <c r="B29" s="4" t="s">
        <v>23</v>
      </c>
    </row>
    <row r="30" spans="2:2" ht="45" customHeight="1">
      <c r="B30" s="5" t="s">
        <v>24</v>
      </c>
    </row>
  </sheetData>
  <sheetProtection sheet="1" objects="1" scenarios="1"/>
  <protectedRanges>
    <protectedRange sqref="A1:XFD1048576" name="Range1"/>
  </protectedRanges>
  <mergeCells count="1">
    <mergeCell ref="D1:F5"/>
  </mergeCells>
  <pageMargins left="0.3" right="0.3" top="0.4" bottom="0.4" header="0.511811023622047" footer="0.511811023622047"/>
  <pageSetup paperSize="9" fitToHeight="0" orientation="landscape"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14"/>
  <sheetViews>
    <sheetView showGridLines="0" zoomScaleNormal="100" workbookViewId="0">
      <pane xSplit="1" ySplit="4" topLeftCell="C5" activePane="bottomRight" state="frozen"/>
      <selection pane="bottomRight" activeCell="H5" sqref="H5"/>
      <selection pane="bottomLeft" activeCell="A5" sqref="A5"/>
      <selection pane="topRight" activeCell="B1" sqref="B1"/>
    </sheetView>
  </sheetViews>
  <sheetFormatPr defaultColWidth="8.5703125" defaultRowHeight="14.45"/>
  <cols>
    <col min="1" max="1" width="4" customWidth="1"/>
    <col min="2" max="2" width="16" customWidth="1"/>
    <col min="3" max="3" width="46" customWidth="1"/>
    <col min="4" max="4" width="11" customWidth="1"/>
    <col min="5" max="7" width="9" customWidth="1"/>
    <col min="8" max="8" width="12" customWidth="1"/>
    <col min="9" max="9" width="22" customWidth="1"/>
  </cols>
  <sheetData>
    <row r="1" spans="2:9" ht="27.75" customHeight="1">
      <c r="B1" s="46" t="s">
        <v>292</v>
      </c>
      <c r="C1" s="46"/>
      <c r="D1" s="46"/>
      <c r="E1" s="46"/>
      <c r="F1" s="46"/>
      <c r="G1" s="46"/>
      <c r="H1" s="46"/>
      <c r="I1" s="46"/>
    </row>
    <row r="2" spans="2:9" ht="15.75" customHeight="1">
      <c r="B2" s="47" t="s">
        <v>293</v>
      </c>
      <c r="C2" s="47"/>
      <c r="D2" s="47"/>
      <c r="E2" s="47"/>
      <c r="F2" s="47"/>
      <c r="G2" s="47"/>
      <c r="H2" s="47"/>
      <c r="I2" s="47"/>
    </row>
    <row r="4" spans="2:9" ht="33.75" customHeight="1">
      <c r="B4" s="6" t="s">
        <v>294</v>
      </c>
      <c r="C4" s="6" t="s">
        <v>295</v>
      </c>
      <c r="D4" s="6" t="s">
        <v>296</v>
      </c>
      <c r="E4" s="6" t="s">
        <v>297</v>
      </c>
      <c r="F4" s="6" t="s">
        <v>298</v>
      </c>
      <c r="G4" s="6" t="s">
        <v>299</v>
      </c>
      <c r="H4" s="6" t="s">
        <v>300</v>
      </c>
      <c r="I4" s="6" t="s">
        <v>301</v>
      </c>
    </row>
    <row r="5" spans="2:9" ht="30" customHeight="1">
      <c r="B5" s="7" t="s">
        <v>302</v>
      </c>
      <c r="C5" s="8" t="s">
        <v>59</v>
      </c>
      <c r="D5" s="9">
        <f>COUNTA('Goal I'!B5:B18)</f>
        <v>14</v>
      </c>
      <c r="E5" s="9">
        <f>COUNTIF('Goal I'!F5:F18,"Met")</f>
        <v>0</v>
      </c>
      <c r="F5" s="9">
        <f>COUNTIF('Goal I'!F5:F18,"Partially Met")</f>
        <v>0</v>
      </c>
      <c r="G5" s="9">
        <f t="shared" ref="G5:G10" si="0">D5-E5-F5</f>
        <v>14</v>
      </c>
      <c r="H5" s="10">
        <f>IF(D5=0,0,SUM('Goal I'!M5:M18)/D5)</f>
        <v>0</v>
      </c>
      <c r="I5" s="11" t="str">
        <f>IF(H5&gt;=0.9,"On Track – Honors",IF(H5&gt;=0.75,"On Track – Recognized",IF(H5&gt;=0.5,"Approaching",IF(H5&gt;0,"Early Stage","Not Started"))))</f>
        <v>Not Started</v>
      </c>
    </row>
    <row r="6" spans="2:9" ht="30" customHeight="1">
      <c r="B6" s="7" t="s">
        <v>303</v>
      </c>
      <c r="C6" s="8" t="s">
        <v>123</v>
      </c>
      <c r="D6" s="9">
        <f>COUNTA('Goal II'!B5:B36)</f>
        <v>32</v>
      </c>
      <c r="E6" s="9">
        <f>COUNTIF('Goal II'!F5:F36,"Met")</f>
        <v>0</v>
      </c>
      <c r="F6" s="9">
        <f>COUNTIF('Goal II'!F5:F36,"Partially Met")</f>
        <v>0</v>
      </c>
      <c r="G6" s="9">
        <f t="shared" si="0"/>
        <v>32</v>
      </c>
      <c r="H6" s="10">
        <f>IF(D6=0,0,SUM('Goal II'!M5:M36)/D6)</f>
        <v>0</v>
      </c>
      <c r="I6" s="11" t="str">
        <f t="shared" ref="I6:I10" si="1">IF(H6&gt;=0.9,"On Track – Honors",IF(H6&gt;=0.75,"On Track – Recognized",IF(H6&gt;=0.5,"Approaching",IF(H6&gt;0,"Early Stage","Not Started"))))</f>
        <v>Not Started</v>
      </c>
    </row>
    <row r="7" spans="2:9" ht="30" customHeight="1">
      <c r="B7" s="7" t="s">
        <v>304</v>
      </c>
      <c r="C7" s="8" t="s">
        <v>215</v>
      </c>
      <c r="D7" s="9">
        <f>COUNTA('Goal III'!B5:B16)</f>
        <v>12</v>
      </c>
      <c r="E7" s="9">
        <f>COUNTIF('Goal III'!F5:F16,"Met")</f>
        <v>0</v>
      </c>
      <c r="F7" s="9">
        <f>COUNTIF('Goal III'!F5:F16,"Partially Met")</f>
        <v>0</v>
      </c>
      <c r="G7" s="9">
        <f t="shared" si="0"/>
        <v>12</v>
      </c>
      <c r="H7" s="10">
        <f>IF(D7=0,0,SUM('Goal III'!M5:M16)/D7)</f>
        <v>0</v>
      </c>
      <c r="I7" s="11" t="str">
        <f t="shared" si="1"/>
        <v>Not Started</v>
      </c>
    </row>
    <row r="8" spans="2:9" ht="30" customHeight="1">
      <c r="B8" s="7" t="s">
        <v>305</v>
      </c>
      <c r="C8" s="8" t="s">
        <v>251</v>
      </c>
      <c r="D8" s="9">
        <f>COUNTA('Goal IV'!B5:B7)</f>
        <v>3</v>
      </c>
      <c r="E8" s="9">
        <f>COUNTIF('Goal IV'!F5:F7,"Met")</f>
        <v>0</v>
      </c>
      <c r="F8" s="9">
        <f>COUNTIF('Goal IV'!F5:F7,"Partially Met")</f>
        <v>0</v>
      </c>
      <c r="G8" s="9">
        <f t="shared" si="0"/>
        <v>3</v>
      </c>
      <c r="H8" s="10">
        <f>IF(D8=0,0,SUM('Goal IV'!M5:M7)/D8)</f>
        <v>0</v>
      </c>
      <c r="I8" s="11" t="str">
        <f t="shared" si="1"/>
        <v>Not Started</v>
      </c>
    </row>
    <row r="9" spans="2:9" ht="30" customHeight="1">
      <c r="B9" s="7" t="s">
        <v>306</v>
      </c>
      <c r="C9" s="8" t="s">
        <v>262</v>
      </c>
      <c r="D9" s="9">
        <f>COUNTA('Goal V'!B5:B8)</f>
        <v>4</v>
      </c>
      <c r="E9" s="9">
        <f>COUNTIF('Goal V'!F5:F8,"Met")</f>
        <v>0</v>
      </c>
      <c r="F9" s="9">
        <f>COUNTIF('Goal V'!F5:F8,"Partially Met")</f>
        <v>0</v>
      </c>
      <c r="G9" s="9">
        <f t="shared" si="0"/>
        <v>4</v>
      </c>
      <c r="H9" s="10">
        <f>IF(D9=0,0,SUM('Goal V'!M5:M8)/D9)</f>
        <v>0</v>
      </c>
      <c r="I9" s="11" t="str">
        <f t="shared" si="1"/>
        <v>Not Started</v>
      </c>
    </row>
    <row r="10" spans="2:9" ht="30" customHeight="1">
      <c r="B10" s="7" t="s">
        <v>307</v>
      </c>
      <c r="C10" s="8" t="s">
        <v>275</v>
      </c>
      <c r="D10" s="9">
        <f>COUNTA('Goal VI'!B5:B9)</f>
        <v>5</v>
      </c>
      <c r="E10" s="9">
        <f>COUNTIF('Goal VI'!F5:F9,"Met")</f>
        <v>0</v>
      </c>
      <c r="F10" s="9">
        <f>COUNTIF('Goal VI'!F5:F9,"Partially Met")</f>
        <v>0</v>
      </c>
      <c r="G10" s="9">
        <f t="shared" si="0"/>
        <v>5</v>
      </c>
      <c r="H10" s="10">
        <f>IF(D10=0,0,SUM('Goal VI'!M5:M9)/D10)</f>
        <v>0</v>
      </c>
      <c r="I10" s="11" t="str">
        <f t="shared" si="1"/>
        <v>Not Started</v>
      </c>
    </row>
    <row r="11" spans="2:9" ht="30" customHeight="1">
      <c r="B11" s="12" t="s">
        <v>308</v>
      </c>
      <c r="C11" s="13" t="s">
        <v>309</v>
      </c>
      <c r="D11" s="14">
        <f>SUM(D5:D10)</f>
        <v>70</v>
      </c>
      <c r="E11" s="14">
        <f>SUM(E5:E10)</f>
        <v>0</v>
      </c>
      <c r="F11" s="14">
        <f>SUM(F5:F10)</f>
        <v>0</v>
      </c>
      <c r="G11" s="14">
        <f>SUM(G5:G10)</f>
        <v>70</v>
      </c>
      <c r="H11" s="15">
        <f>MIN(H5:H10)</f>
        <v>0</v>
      </c>
      <c r="I11" s="16" t="str">
        <f>IF(H11&gt;=0.9,"Honors-ready",IF(H11&gt;=0.75,"Recognition-ready","Not yet ready"))</f>
        <v>Not yet ready</v>
      </c>
    </row>
    <row r="13" spans="2:9" ht="15" customHeight="1">
      <c r="B13" s="17" t="s">
        <v>310</v>
      </c>
      <c r="C13" s="18" t="s">
        <v>311</v>
      </c>
    </row>
    <row r="14" spans="2:9" ht="15" customHeight="1">
      <c r="C14" s="19" t="s">
        <v>312</v>
      </c>
    </row>
  </sheetData>
  <sheetProtection sheet="1" objects="1" scenarios="1"/>
  <mergeCells count="2">
    <mergeCell ref="B1:I1"/>
    <mergeCell ref="B2:I2"/>
  </mergeCells>
  <conditionalFormatting sqref="H5:H10">
    <cfRule type="cellIs" dxfId="3" priority="2" operator="greaterThanOrEqual">
      <formula>0.9</formula>
    </cfRule>
    <cfRule type="cellIs" dxfId="2" priority="3" operator="between">
      <formula>0.75</formula>
      <formula>0.8999</formula>
    </cfRule>
    <cfRule type="cellIs" dxfId="1" priority="4" operator="between">
      <formula>0.5</formula>
      <formula>0.7499</formula>
    </cfRule>
    <cfRule type="cellIs" dxfId="0" priority="5" operator="lessThan">
      <formula>0.5</formula>
    </cfRule>
  </conditionalFormatting>
  <pageMargins left="0.3" right="0.3" top="0.4" bottom="0.4" header="0.511811023622047" footer="0.511811023622047"/>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1"/>
  <sheetViews>
    <sheetView showGridLines="0" zoomScaleNormal="100" workbookViewId="0">
      <pane xSplit="1" ySplit="4" topLeftCell="B5" activePane="bottomRight" state="frozen"/>
      <selection pane="bottomRight" activeCell="G5" sqref="G5"/>
      <selection pane="bottomLeft" activeCell="A5" sqref="A5"/>
      <selection pane="topRight" activeCell="B1" sqref="B1"/>
    </sheetView>
  </sheetViews>
  <sheetFormatPr defaultColWidth="8.5703125" defaultRowHeight="14.45"/>
  <cols>
    <col min="1" max="1" width="3" customWidth="1"/>
    <col min="2" max="2" width="40" customWidth="1"/>
    <col min="3" max="3" width="53.85546875" customWidth="1"/>
    <col min="4" max="4" width="15" customWidth="1"/>
    <col min="5" max="5" width="30" customWidth="1"/>
    <col min="6" max="6" width="32.7109375" customWidth="1"/>
    <col min="7" max="7" width="77.140625" customWidth="1"/>
  </cols>
  <sheetData>
    <row r="1" spans="2:7" ht="25.5" customHeight="1">
      <c r="B1" s="40" t="s">
        <v>25</v>
      </c>
      <c r="C1" s="40"/>
      <c r="D1" s="40"/>
      <c r="E1" s="40"/>
      <c r="F1" s="40"/>
      <c r="G1" s="40"/>
    </row>
    <row r="2" spans="2:7" ht="36" customHeight="1">
      <c r="B2" s="39" t="s">
        <v>26</v>
      </c>
      <c r="C2" s="39"/>
      <c r="D2" s="39"/>
      <c r="E2" s="39"/>
      <c r="F2" s="39"/>
      <c r="G2" s="39"/>
    </row>
    <row r="4" spans="2:7" ht="31.5" customHeight="1">
      <c r="B4" s="6" t="s">
        <v>27</v>
      </c>
      <c r="C4" s="6" t="s">
        <v>28</v>
      </c>
      <c r="D4" s="6" t="s">
        <v>29</v>
      </c>
      <c r="E4" s="6" t="s">
        <v>30</v>
      </c>
      <c r="F4" s="6" t="s">
        <v>31</v>
      </c>
      <c r="G4" s="6" t="s">
        <v>32</v>
      </c>
    </row>
    <row r="5" spans="2:7" ht="70.5" customHeight="1">
      <c r="B5" s="20">
        <v>1</v>
      </c>
      <c r="C5" s="36" t="s">
        <v>33</v>
      </c>
      <c r="D5" s="21" t="s">
        <v>34</v>
      </c>
      <c r="E5" s="22"/>
      <c r="F5" s="23"/>
      <c r="G5" s="23"/>
    </row>
    <row r="6" spans="2:7" ht="108" customHeight="1">
      <c r="B6" s="20">
        <v>2</v>
      </c>
      <c r="C6" s="37" t="s">
        <v>35</v>
      </c>
      <c r="D6" s="21" t="s">
        <v>34</v>
      </c>
      <c r="E6" s="22"/>
      <c r="F6" s="23"/>
      <c r="G6" s="23"/>
    </row>
    <row r="7" spans="2:7" ht="82.5" customHeight="1">
      <c r="B7" s="20">
        <v>3</v>
      </c>
      <c r="C7" s="36" t="s">
        <v>36</v>
      </c>
      <c r="D7" s="21" t="s">
        <v>34</v>
      </c>
      <c r="E7" s="22"/>
      <c r="F7" s="23"/>
      <c r="G7" s="23"/>
    </row>
    <row r="8" spans="2:7" ht="145.5" customHeight="1">
      <c r="B8" s="20">
        <v>4</v>
      </c>
      <c r="C8" s="37" t="s">
        <v>37</v>
      </c>
      <c r="D8" s="21" t="s">
        <v>34</v>
      </c>
      <c r="E8" s="22"/>
      <c r="F8" s="23"/>
      <c r="G8" s="23"/>
    </row>
    <row r="9" spans="2:7" ht="120" customHeight="1">
      <c r="B9" s="20">
        <v>5</v>
      </c>
      <c r="C9" s="36" t="s">
        <v>38</v>
      </c>
      <c r="D9" s="21" t="s">
        <v>34</v>
      </c>
      <c r="E9" s="22"/>
      <c r="F9" s="23"/>
      <c r="G9" s="23"/>
    </row>
    <row r="10" spans="2:7" ht="145.5" customHeight="1">
      <c r="B10" s="20">
        <v>6</v>
      </c>
      <c r="C10" s="37" t="s">
        <v>39</v>
      </c>
      <c r="D10" s="21" t="s">
        <v>34</v>
      </c>
      <c r="E10" s="22"/>
      <c r="F10" s="23"/>
      <c r="G10" s="23"/>
    </row>
    <row r="11" spans="2:7" ht="95.25" customHeight="1">
      <c r="B11" s="20">
        <v>7</v>
      </c>
      <c r="C11" s="36" t="s">
        <v>40</v>
      </c>
      <c r="D11" s="21" t="s">
        <v>34</v>
      </c>
      <c r="E11" s="22"/>
      <c r="F11" s="23"/>
      <c r="G11" s="23"/>
    </row>
  </sheetData>
  <sheetProtection sheet="1" objects="1" scenarios="1"/>
  <protectedRanges>
    <protectedRange sqref="D5:G11" name="Range1"/>
  </protectedRanges>
  <mergeCells count="2">
    <mergeCell ref="B2:G2"/>
    <mergeCell ref="B1:G1"/>
  </mergeCells>
  <conditionalFormatting sqref="D5:D11">
    <cfRule type="cellIs" dxfId="34" priority="2" operator="equal">
      <formula>"Located / Ready"</formula>
    </cfRule>
    <cfRule type="cellIs" dxfId="33" priority="3" operator="equal">
      <formula>"In Draft"</formula>
    </cfRule>
    <cfRule type="cellIs" dxfId="32" priority="4" operator="equal">
      <formula>"Needs Update"</formula>
    </cfRule>
    <cfRule type="cellIs" dxfId="31" priority="5" operator="equal">
      <formula>"Not Started"</formula>
    </cfRule>
  </conditionalFormatting>
  <dataValidations count="1">
    <dataValidation type="list" sqref="D5:D11" xr:uid="{00000000-0002-0000-0200-000000000000}">
      <formula1>"Not Started,In Draft,Located / Ready,Needs Update"</formula1>
      <formula2>0</formula2>
    </dataValidation>
  </dataValidations>
  <pageMargins left="0.3" right="0.3" top="0.4" bottom="0.4"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10"/>
  <sheetViews>
    <sheetView showGridLines="0" zoomScaleNormal="100" workbookViewId="0">
      <pane xSplit="1" ySplit="4" topLeftCell="B5" activePane="bottomRight" state="frozen"/>
      <selection pane="bottomRight" activeCell="E6" sqref="E6"/>
      <selection pane="bottomLeft" activeCell="A5" sqref="A5"/>
      <selection pane="topRight" activeCell="B1" sqref="B1"/>
    </sheetView>
  </sheetViews>
  <sheetFormatPr defaultColWidth="8.5703125" defaultRowHeight="14.45"/>
  <cols>
    <col min="1" max="1" width="3" customWidth="1"/>
    <col min="2" max="2" width="30" customWidth="1"/>
    <col min="3" max="3" width="58" customWidth="1"/>
    <col min="4" max="4" width="15" customWidth="1"/>
    <col min="5" max="5" width="50.7109375" customWidth="1"/>
  </cols>
  <sheetData>
    <row r="1" spans="2:5" ht="25.5" customHeight="1">
      <c r="B1" s="41" t="s">
        <v>41</v>
      </c>
      <c r="C1" s="41"/>
      <c r="D1" s="41"/>
      <c r="E1" s="41"/>
    </row>
    <row r="2" spans="2:5" ht="30" customHeight="1">
      <c r="B2" s="42" t="s">
        <v>42</v>
      </c>
      <c r="C2" s="42"/>
      <c r="D2" s="42"/>
      <c r="E2" s="42"/>
    </row>
    <row r="4" spans="2:5" ht="19.5" customHeight="1">
      <c r="B4" s="6" t="s">
        <v>43</v>
      </c>
      <c r="C4" s="6" t="s">
        <v>44</v>
      </c>
      <c r="D4" s="6" t="s">
        <v>29</v>
      </c>
      <c r="E4" s="6" t="s">
        <v>45</v>
      </c>
    </row>
    <row r="5" spans="2:5" ht="45" customHeight="1">
      <c r="B5" s="24" t="s">
        <v>46</v>
      </c>
      <c r="C5" s="23" t="s">
        <v>47</v>
      </c>
      <c r="D5" s="21" t="s">
        <v>34</v>
      </c>
      <c r="E5" s="23"/>
    </row>
    <row r="6" spans="2:5" ht="70.5" customHeight="1">
      <c r="B6" s="24" t="s">
        <v>48</v>
      </c>
      <c r="C6" s="8" t="s">
        <v>49</v>
      </c>
      <c r="D6" s="21" t="s">
        <v>34</v>
      </c>
      <c r="E6" s="23"/>
    </row>
    <row r="7" spans="2:5" ht="57.75" customHeight="1">
      <c r="B7" s="24" t="s">
        <v>50</v>
      </c>
      <c r="C7" s="23" t="s">
        <v>51</v>
      </c>
      <c r="D7" s="21" t="s">
        <v>34</v>
      </c>
      <c r="E7" s="23"/>
    </row>
    <row r="8" spans="2:5" ht="45" customHeight="1">
      <c r="B8" s="24" t="s">
        <v>52</v>
      </c>
      <c r="C8" s="8" t="s">
        <v>53</v>
      </c>
      <c r="D8" s="21" t="s">
        <v>34</v>
      </c>
      <c r="E8" s="23"/>
    </row>
    <row r="9" spans="2:5" ht="57.75" customHeight="1">
      <c r="B9" s="24" t="s">
        <v>54</v>
      </c>
      <c r="C9" s="23" t="s">
        <v>55</v>
      </c>
      <c r="D9" s="21" t="s">
        <v>34</v>
      </c>
      <c r="E9" s="23"/>
    </row>
    <row r="10" spans="2:5" ht="45" customHeight="1">
      <c r="B10" s="24" t="s">
        <v>56</v>
      </c>
      <c r="C10" s="8" t="s">
        <v>57</v>
      </c>
      <c r="D10" s="21" t="s">
        <v>34</v>
      </c>
      <c r="E10" s="23"/>
    </row>
  </sheetData>
  <sheetProtection sheet="1" objects="1" scenarios="1"/>
  <protectedRanges>
    <protectedRange sqref="D5:E10" name="Range1"/>
  </protectedRanges>
  <mergeCells count="2">
    <mergeCell ref="B1:E1"/>
    <mergeCell ref="B2:E2"/>
  </mergeCells>
  <conditionalFormatting sqref="D5:D10">
    <cfRule type="cellIs" dxfId="30" priority="2" operator="equal">
      <formula>"Complete"</formula>
    </cfRule>
    <cfRule type="cellIs" dxfId="29" priority="3" operator="equal">
      <formula>"Drafting"</formula>
    </cfRule>
    <cfRule type="cellIs" dxfId="28" priority="4" operator="equal">
      <formula>"Not Started"</formula>
    </cfRule>
  </conditionalFormatting>
  <dataValidations count="1">
    <dataValidation type="list" sqref="D5:D10" xr:uid="{00000000-0002-0000-0300-000000000000}">
      <formula1>"Not Started,Drafting,Complete"</formula1>
      <formula2>0</formula2>
    </dataValidation>
  </dataValidations>
  <pageMargins left="0.3" right="0.3" top="0.4" bottom="0.4" header="0.511811023622047" footer="0.511811023622047"/>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8"/>
  <sheetViews>
    <sheetView showGridLines="0" zoomScaleNormal="100" workbookViewId="0">
      <pane ySplit="4" topLeftCell="A16" activePane="bottomLeft" state="frozen"/>
      <selection pane="bottomLeft" activeCell="B19" sqref="B19"/>
    </sheetView>
  </sheetViews>
  <sheetFormatPr defaultColWidth="8.5703125" defaultRowHeight="14.45"/>
  <cols>
    <col min="1" max="1" width="12.140625" customWidth="1"/>
    <col min="2" max="2" width="9" customWidth="1"/>
    <col min="3" max="3" width="26" customWidth="1"/>
    <col min="4" max="4" width="42" customWidth="1"/>
    <col min="5" max="5" width="46" customWidth="1"/>
    <col min="6" max="6" width="15" customWidth="1"/>
    <col min="7" max="7" width="26" customWidth="1"/>
    <col min="8" max="8" width="16" customWidth="1"/>
    <col min="9" max="9" width="34" customWidth="1"/>
    <col min="10" max="10" width="30" customWidth="1"/>
    <col min="11" max="11" width="14" customWidth="1"/>
    <col min="12" max="12" width="12" customWidth="1"/>
    <col min="13" max="13" width="8" hidden="1" customWidth="1"/>
  </cols>
  <sheetData>
    <row r="1" spans="1:13" ht="21.75" customHeight="1">
      <c r="A1" s="43" t="s">
        <v>58</v>
      </c>
      <c r="B1" s="43"/>
      <c r="C1" s="43"/>
      <c r="D1" s="43"/>
      <c r="E1" s="43"/>
      <c r="F1" s="43"/>
      <c r="G1" s="43"/>
      <c r="H1" s="43"/>
      <c r="I1" s="43"/>
      <c r="J1" s="43"/>
      <c r="K1" s="43"/>
      <c r="L1" s="43"/>
    </row>
    <row r="2" spans="1:13" ht="30" customHeight="1">
      <c r="A2" s="44" t="s">
        <v>59</v>
      </c>
      <c r="B2" s="44"/>
      <c r="C2" s="44"/>
      <c r="D2" s="44"/>
      <c r="E2" s="44"/>
      <c r="F2" s="44"/>
      <c r="G2" s="44"/>
      <c r="H2" s="44"/>
      <c r="I2" s="44"/>
      <c r="J2" s="44"/>
      <c r="K2" s="44"/>
      <c r="L2" s="44"/>
    </row>
    <row r="3" spans="1:13" ht="30" customHeight="1">
      <c r="A3" s="45" t="s">
        <v>60</v>
      </c>
      <c r="B3" s="45"/>
      <c r="C3" s="45"/>
      <c r="D3" s="45"/>
      <c r="E3" s="45"/>
      <c r="F3" s="45"/>
      <c r="G3" s="45"/>
      <c r="H3" s="45"/>
      <c r="I3" s="45"/>
      <c r="J3" s="45"/>
      <c r="K3" s="45"/>
      <c r="L3" s="45"/>
    </row>
    <row r="4" spans="1:13" ht="39.75" customHeight="1">
      <c r="A4" s="6" t="s">
        <v>61</v>
      </c>
      <c r="B4" s="6" t="s">
        <v>62</v>
      </c>
      <c r="C4" s="6" t="s">
        <v>63</v>
      </c>
      <c r="D4" s="6" t="s">
        <v>64</v>
      </c>
      <c r="E4" s="6" t="s">
        <v>65</v>
      </c>
      <c r="F4" s="6" t="s">
        <v>66</v>
      </c>
      <c r="G4" s="6" t="s">
        <v>67</v>
      </c>
      <c r="H4" s="6" t="s">
        <v>68</v>
      </c>
      <c r="I4" s="6" t="s">
        <v>69</v>
      </c>
      <c r="J4" s="6" t="s">
        <v>70</v>
      </c>
      <c r="K4" s="6" t="s">
        <v>71</v>
      </c>
      <c r="L4" s="6" t="s">
        <v>72</v>
      </c>
      <c r="M4" s="25" t="s">
        <v>73</v>
      </c>
    </row>
    <row r="5" spans="1:13" ht="95.25" customHeight="1">
      <c r="A5" s="26" t="s">
        <v>74</v>
      </c>
      <c r="B5" s="27" t="s">
        <v>75</v>
      </c>
      <c r="C5" s="28" t="s">
        <v>76</v>
      </c>
      <c r="D5" s="23" t="s">
        <v>77</v>
      </c>
      <c r="E5" s="23" t="s">
        <v>78</v>
      </c>
      <c r="F5" s="21" t="s">
        <v>34</v>
      </c>
      <c r="G5" s="23"/>
      <c r="H5" s="23"/>
      <c r="I5" s="23"/>
      <c r="J5" s="23"/>
      <c r="K5" s="23"/>
      <c r="L5" s="29"/>
      <c r="M5" s="30">
        <f t="shared" ref="M5:M18" si="0">IF(F5="Met",1,IF(F5="Partially Met",0.5,0))</f>
        <v>0</v>
      </c>
    </row>
    <row r="6" spans="1:13" ht="70.5" customHeight="1">
      <c r="A6" s="31" t="s">
        <v>74</v>
      </c>
      <c r="B6" s="32" t="s">
        <v>79</v>
      </c>
      <c r="C6" s="33" t="s">
        <v>80</v>
      </c>
      <c r="D6" s="34" t="s">
        <v>81</v>
      </c>
      <c r="E6" s="34" t="s">
        <v>82</v>
      </c>
      <c r="F6" s="21" t="s">
        <v>34</v>
      </c>
      <c r="G6" s="23"/>
      <c r="H6" s="23"/>
      <c r="I6" s="23"/>
      <c r="J6" s="23"/>
      <c r="K6" s="23"/>
      <c r="L6" s="29"/>
      <c r="M6" s="35">
        <f t="shared" si="0"/>
        <v>0</v>
      </c>
    </row>
    <row r="7" spans="1:13" ht="82.5" customHeight="1">
      <c r="A7" s="26" t="s">
        <v>83</v>
      </c>
      <c r="B7" s="27" t="s">
        <v>75</v>
      </c>
      <c r="C7" s="28" t="s">
        <v>84</v>
      </c>
      <c r="D7" s="23" t="s">
        <v>85</v>
      </c>
      <c r="E7" s="23" t="s">
        <v>86</v>
      </c>
      <c r="F7" s="21" t="s">
        <v>34</v>
      </c>
      <c r="G7" s="23"/>
      <c r="H7" s="23"/>
      <c r="I7" s="23"/>
      <c r="J7" s="23"/>
      <c r="K7" s="23"/>
      <c r="L7" s="29"/>
      <c r="M7" s="30">
        <f t="shared" si="0"/>
        <v>0</v>
      </c>
    </row>
    <row r="8" spans="1:13" ht="33.75" customHeight="1">
      <c r="A8" s="31" t="s">
        <v>83</v>
      </c>
      <c r="B8" s="32" t="s">
        <v>79</v>
      </c>
      <c r="C8" s="33" t="s">
        <v>87</v>
      </c>
      <c r="D8" s="34" t="s">
        <v>88</v>
      </c>
      <c r="E8" s="34" t="s">
        <v>89</v>
      </c>
      <c r="F8" s="21" t="s">
        <v>34</v>
      </c>
      <c r="G8" s="23"/>
      <c r="H8" s="23"/>
      <c r="I8" s="23"/>
      <c r="J8" s="23"/>
      <c r="K8" s="23"/>
      <c r="L8" s="29"/>
      <c r="M8" s="35">
        <f t="shared" si="0"/>
        <v>0</v>
      </c>
    </row>
    <row r="9" spans="1:13" ht="33.75" customHeight="1">
      <c r="A9" s="26" t="s">
        <v>83</v>
      </c>
      <c r="B9" s="27" t="s">
        <v>90</v>
      </c>
      <c r="C9" s="28" t="s">
        <v>91</v>
      </c>
      <c r="D9" s="23" t="s">
        <v>92</v>
      </c>
      <c r="E9" s="23" t="s">
        <v>89</v>
      </c>
      <c r="F9" s="21" t="s">
        <v>34</v>
      </c>
      <c r="G9" s="23"/>
      <c r="H9" s="23"/>
      <c r="I9" s="23"/>
      <c r="J9" s="23"/>
      <c r="K9" s="23"/>
      <c r="L9" s="29"/>
      <c r="M9" s="30">
        <f t="shared" si="0"/>
        <v>0</v>
      </c>
    </row>
    <row r="10" spans="1:13" ht="57.75" customHeight="1">
      <c r="A10" s="31" t="s">
        <v>83</v>
      </c>
      <c r="B10" s="32" t="s">
        <v>93</v>
      </c>
      <c r="C10" s="33" t="s">
        <v>94</v>
      </c>
      <c r="D10" s="34" t="s">
        <v>95</v>
      </c>
      <c r="E10" s="34" t="s">
        <v>96</v>
      </c>
      <c r="F10" s="21" t="s">
        <v>34</v>
      </c>
      <c r="G10" s="23"/>
      <c r="H10" s="23"/>
      <c r="I10" s="23"/>
      <c r="J10" s="23"/>
      <c r="K10" s="23"/>
      <c r="L10" s="29"/>
      <c r="M10" s="35">
        <f t="shared" si="0"/>
        <v>0</v>
      </c>
    </row>
    <row r="11" spans="1:13" ht="33.75" customHeight="1">
      <c r="A11" s="26" t="s">
        <v>83</v>
      </c>
      <c r="B11" s="27" t="s">
        <v>97</v>
      </c>
      <c r="C11" s="28" t="s">
        <v>98</v>
      </c>
      <c r="D11" s="23" t="s">
        <v>99</v>
      </c>
      <c r="E11" s="23" t="s">
        <v>89</v>
      </c>
      <c r="F11" s="21" t="s">
        <v>34</v>
      </c>
      <c r="G11" s="23"/>
      <c r="H11" s="23"/>
      <c r="I11" s="23"/>
      <c r="J11" s="23"/>
      <c r="K11" s="23"/>
      <c r="L11" s="29"/>
      <c r="M11" s="30">
        <f t="shared" si="0"/>
        <v>0</v>
      </c>
    </row>
    <row r="12" spans="1:13" ht="57.75" customHeight="1">
      <c r="A12" s="31" t="s">
        <v>83</v>
      </c>
      <c r="B12" s="32" t="s">
        <v>100</v>
      </c>
      <c r="C12" s="33" t="s">
        <v>101</v>
      </c>
      <c r="D12" s="34" t="s">
        <v>102</v>
      </c>
      <c r="E12" s="34" t="s">
        <v>103</v>
      </c>
      <c r="F12" s="21" t="s">
        <v>34</v>
      </c>
      <c r="G12" s="23"/>
      <c r="H12" s="23"/>
      <c r="I12" s="23"/>
      <c r="J12" s="23"/>
      <c r="K12" s="23"/>
      <c r="L12" s="29"/>
      <c r="M12" s="35">
        <f t="shared" si="0"/>
        <v>0</v>
      </c>
    </row>
    <row r="13" spans="1:13" ht="33.75" customHeight="1">
      <c r="A13" s="26" t="s">
        <v>83</v>
      </c>
      <c r="B13" s="27" t="s">
        <v>104</v>
      </c>
      <c r="C13" s="28" t="s">
        <v>105</v>
      </c>
      <c r="D13" s="23" t="s">
        <v>106</v>
      </c>
      <c r="E13" s="23" t="s">
        <v>89</v>
      </c>
      <c r="F13" s="21" t="s">
        <v>34</v>
      </c>
      <c r="G13" s="23"/>
      <c r="H13" s="23"/>
      <c r="I13" s="23"/>
      <c r="J13" s="23"/>
      <c r="K13" s="23"/>
      <c r="L13" s="29"/>
      <c r="M13" s="30">
        <f t="shared" si="0"/>
        <v>0</v>
      </c>
    </row>
    <row r="14" spans="1:13" ht="120" customHeight="1">
      <c r="A14" s="31" t="s">
        <v>107</v>
      </c>
      <c r="B14" s="32" t="s">
        <v>75</v>
      </c>
      <c r="C14" s="33" t="s">
        <v>108</v>
      </c>
      <c r="D14" s="34" t="s">
        <v>109</v>
      </c>
      <c r="E14" s="34" t="s">
        <v>110</v>
      </c>
      <c r="F14" s="21" t="s">
        <v>34</v>
      </c>
      <c r="G14" s="23"/>
      <c r="H14" s="23"/>
      <c r="I14" s="23"/>
      <c r="J14" s="23"/>
      <c r="K14" s="23"/>
      <c r="L14" s="29"/>
      <c r="M14" s="35">
        <f t="shared" si="0"/>
        <v>0</v>
      </c>
    </row>
    <row r="15" spans="1:13" ht="57.75" customHeight="1">
      <c r="A15" s="26" t="s">
        <v>107</v>
      </c>
      <c r="B15" s="27" t="s">
        <v>79</v>
      </c>
      <c r="C15" s="28" t="s">
        <v>111</v>
      </c>
      <c r="D15" s="23" t="s">
        <v>112</v>
      </c>
      <c r="E15" s="23" t="s">
        <v>113</v>
      </c>
      <c r="F15" s="21" t="s">
        <v>34</v>
      </c>
      <c r="G15" s="23"/>
      <c r="H15" s="23"/>
      <c r="I15" s="23"/>
      <c r="J15" s="23"/>
      <c r="K15" s="23"/>
      <c r="L15" s="29"/>
      <c r="M15" s="30">
        <f t="shared" si="0"/>
        <v>0</v>
      </c>
    </row>
    <row r="16" spans="1:13" ht="45" customHeight="1">
      <c r="A16" s="31" t="s">
        <v>107</v>
      </c>
      <c r="B16" s="32" t="s">
        <v>90</v>
      </c>
      <c r="C16" s="33" t="s">
        <v>114</v>
      </c>
      <c r="D16" s="34" t="s">
        <v>115</v>
      </c>
      <c r="E16" s="34" t="s">
        <v>89</v>
      </c>
      <c r="F16" s="21" t="s">
        <v>34</v>
      </c>
      <c r="G16" s="23"/>
      <c r="H16" s="23"/>
      <c r="I16" s="23"/>
      <c r="J16" s="23"/>
      <c r="K16" s="23"/>
      <c r="L16" s="29"/>
      <c r="M16" s="35">
        <f t="shared" si="0"/>
        <v>0</v>
      </c>
    </row>
    <row r="17" spans="1:13" ht="70.5" customHeight="1">
      <c r="A17" s="26" t="s">
        <v>116</v>
      </c>
      <c r="B17" s="27" t="s">
        <v>75</v>
      </c>
      <c r="C17" s="28" t="s">
        <v>117</v>
      </c>
      <c r="D17" s="23" t="s">
        <v>118</v>
      </c>
      <c r="E17" s="23" t="s">
        <v>119</v>
      </c>
      <c r="F17" s="21" t="s">
        <v>34</v>
      </c>
      <c r="G17" s="23"/>
      <c r="H17" s="23"/>
      <c r="I17" s="23"/>
      <c r="J17" s="23"/>
      <c r="K17" s="23"/>
      <c r="L17" s="29"/>
      <c r="M17" s="30">
        <f t="shared" si="0"/>
        <v>0</v>
      </c>
    </row>
    <row r="18" spans="1:13" ht="82.5" customHeight="1">
      <c r="A18" s="31" t="s">
        <v>116</v>
      </c>
      <c r="B18" s="32" t="s">
        <v>79</v>
      </c>
      <c r="C18" s="33" t="s">
        <v>117</v>
      </c>
      <c r="D18" s="34" t="s">
        <v>120</v>
      </c>
      <c r="E18" s="34" t="s">
        <v>121</v>
      </c>
      <c r="F18" s="21" t="s">
        <v>34</v>
      </c>
      <c r="G18" s="23"/>
      <c r="H18" s="23"/>
      <c r="I18" s="23"/>
      <c r="J18" s="23"/>
      <c r="K18" s="23"/>
      <c r="L18" s="29"/>
      <c r="M18" s="35">
        <f t="shared" si="0"/>
        <v>0</v>
      </c>
    </row>
  </sheetData>
  <sheetProtection sheet="1" objects="1" scenarios="1"/>
  <protectedRanges>
    <protectedRange sqref="F5:L18" name="Range1"/>
  </protectedRanges>
  <mergeCells count="3">
    <mergeCell ref="A1:L1"/>
    <mergeCell ref="A2:L2"/>
    <mergeCell ref="A3:L3"/>
  </mergeCells>
  <conditionalFormatting sqref="F5:F18">
    <cfRule type="cellIs" dxfId="27" priority="2" operator="equal">
      <formula>"Met"</formula>
    </cfRule>
    <cfRule type="cellIs" dxfId="26" priority="3" operator="equal">
      <formula>"Partially Met"</formula>
    </cfRule>
    <cfRule type="cellIs" dxfId="25" priority="4" operator="equal">
      <formula>"Not Met"</formula>
    </cfRule>
    <cfRule type="cellIs" dxfId="24" priority="5" operator="equal">
      <formula>"Not Started"</formula>
    </cfRule>
  </conditionalFormatting>
  <dataValidations count="1">
    <dataValidation type="list" sqref="F5:F18" xr:uid="{00000000-0002-0000-0400-000000000000}">
      <formula1>"Not Started,Not Met,Partially Met,Met"</formula1>
      <formula2>0</formula2>
    </dataValidation>
  </dataValidations>
  <pageMargins left="0.3" right="0.3" top="0.4" bottom="0.4" header="0.511811023622047" footer="0.511811023622047"/>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6"/>
  <sheetViews>
    <sheetView showGridLines="0" zoomScaleNormal="100" workbookViewId="0">
      <pane ySplit="4" topLeftCell="A34" activePane="bottomLeft" state="frozen"/>
      <selection pane="bottomLeft" activeCell="B37" sqref="B37"/>
    </sheetView>
  </sheetViews>
  <sheetFormatPr defaultColWidth="8.5703125" defaultRowHeight="14.45"/>
  <cols>
    <col min="1" max="1" width="12.5703125" customWidth="1"/>
    <col min="2" max="2" width="9" customWidth="1"/>
    <col min="3" max="3" width="26" customWidth="1"/>
    <col min="4" max="4" width="42" customWidth="1"/>
    <col min="5" max="5" width="46" customWidth="1"/>
    <col min="6" max="6" width="15" customWidth="1"/>
    <col min="7" max="7" width="26" customWidth="1"/>
    <col min="8" max="8" width="16" customWidth="1"/>
    <col min="9" max="9" width="34" customWidth="1"/>
    <col min="10" max="10" width="30" customWidth="1"/>
    <col min="11" max="11" width="14" customWidth="1"/>
    <col min="12" max="12" width="12" customWidth="1"/>
    <col min="13" max="13" width="8" hidden="1" customWidth="1"/>
  </cols>
  <sheetData>
    <row r="1" spans="1:13" ht="21.75" customHeight="1">
      <c r="A1" s="43" t="s">
        <v>122</v>
      </c>
      <c r="B1" s="43"/>
      <c r="C1" s="43"/>
      <c r="D1" s="43"/>
      <c r="E1" s="43"/>
      <c r="F1" s="43"/>
      <c r="G1" s="43"/>
      <c r="H1" s="43"/>
      <c r="I1" s="43"/>
      <c r="J1" s="43"/>
      <c r="K1" s="43"/>
      <c r="L1" s="43"/>
    </row>
    <row r="2" spans="1:13" ht="30" customHeight="1">
      <c r="A2" s="44" t="s">
        <v>123</v>
      </c>
      <c r="B2" s="44"/>
      <c r="C2" s="44"/>
      <c r="D2" s="44"/>
      <c r="E2" s="44"/>
      <c r="F2" s="44"/>
      <c r="G2" s="44"/>
      <c r="H2" s="44"/>
      <c r="I2" s="44"/>
      <c r="J2" s="44"/>
      <c r="K2" s="44"/>
      <c r="L2" s="44"/>
    </row>
    <row r="3" spans="1:13" ht="30" customHeight="1">
      <c r="A3" s="45" t="s">
        <v>60</v>
      </c>
      <c r="B3" s="45"/>
      <c r="C3" s="45"/>
      <c r="D3" s="45"/>
      <c r="E3" s="45"/>
      <c r="F3" s="45"/>
      <c r="G3" s="45"/>
      <c r="H3" s="45"/>
      <c r="I3" s="45"/>
      <c r="J3" s="45"/>
      <c r="K3" s="45"/>
      <c r="L3" s="45"/>
    </row>
    <row r="4" spans="1:13" ht="39.75" customHeight="1">
      <c r="A4" s="6" t="s">
        <v>61</v>
      </c>
      <c r="B4" s="6" t="s">
        <v>62</v>
      </c>
      <c r="C4" s="6" t="s">
        <v>63</v>
      </c>
      <c r="D4" s="6" t="s">
        <v>64</v>
      </c>
      <c r="E4" s="6" t="s">
        <v>65</v>
      </c>
      <c r="F4" s="6" t="s">
        <v>66</v>
      </c>
      <c r="G4" s="6" t="s">
        <v>67</v>
      </c>
      <c r="H4" s="6" t="s">
        <v>68</v>
      </c>
      <c r="I4" s="6" t="s">
        <v>69</v>
      </c>
      <c r="J4" s="6" t="s">
        <v>70</v>
      </c>
      <c r="K4" s="6" t="s">
        <v>71</v>
      </c>
      <c r="L4" s="6" t="s">
        <v>72</v>
      </c>
      <c r="M4" s="25" t="s">
        <v>73</v>
      </c>
    </row>
    <row r="5" spans="1:13" ht="320.25" customHeight="1">
      <c r="A5" s="26" t="s">
        <v>124</v>
      </c>
      <c r="B5" s="27" t="s">
        <v>75</v>
      </c>
      <c r="C5" s="28" t="s">
        <v>125</v>
      </c>
      <c r="D5" s="23" t="s">
        <v>126</v>
      </c>
      <c r="E5" s="23" t="s">
        <v>127</v>
      </c>
      <c r="F5" s="21" t="s">
        <v>34</v>
      </c>
      <c r="G5" s="23"/>
      <c r="H5" s="23"/>
      <c r="I5" s="23"/>
      <c r="J5" s="23"/>
      <c r="K5" s="23"/>
      <c r="L5" s="29"/>
      <c r="M5" s="30">
        <f t="shared" ref="M5:M36" si="0">IF(F5="Met",1,IF(F5="Partially Met",0.5,0))</f>
        <v>0</v>
      </c>
    </row>
    <row r="6" spans="1:13" ht="33.75" customHeight="1">
      <c r="A6" s="31" t="s">
        <v>124</v>
      </c>
      <c r="B6" s="32" t="s">
        <v>79</v>
      </c>
      <c r="C6" s="33" t="s">
        <v>128</v>
      </c>
      <c r="D6" s="34" t="s">
        <v>129</v>
      </c>
      <c r="E6" s="34" t="s">
        <v>89</v>
      </c>
      <c r="F6" s="21" t="s">
        <v>34</v>
      </c>
      <c r="G6" s="23"/>
      <c r="H6" s="23"/>
      <c r="I6" s="23"/>
      <c r="J6" s="23"/>
      <c r="K6" s="23"/>
      <c r="L6" s="29"/>
      <c r="M6" s="35">
        <f t="shared" si="0"/>
        <v>0</v>
      </c>
    </row>
    <row r="7" spans="1:13" ht="145.5" customHeight="1">
      <c r="A7" s="26" t="s">
        <v>130</v>
      </c>
      <c r="B7" s="27" t="s">
        <v>75</v>
      </c>
      <c r="C7" s="28" t="s">
        <v>131</v>
      </c>
      <c r="D7" s="23" t="s">
        <v>132</v>
      </c>
      <c r="E7" s="23" t="s">
        <v>133</v>
      </c>
      <c r="F7" s="21" t="s">
        <v>34</v>
      </c>
      <c r="G7" s="23"/>
      <c r="H7" s="23"/>
      <c r="I7" s="23"/>
      <c r="J7" s="23"/>
      <c r="K7" s="23"/>
      <c r="L7" s="29"/>
      <c r="M7" s="30">
        <f t="shared" si="0"/>
        <v>0</v>
      </c>
    </row>
    <row r="8" spans="1:13" ht="82.5" customHeight="1">
      <c r="A8" s="31" t="s">
        <v>130</v>
      </c>
      <c r="B8" s="32" t="s">
        <v>79</v>
      </c>
      <c r="C8" s="33" t="s">
        <v>134</v>
      </c>
      <c r="D8" s="34" t="s">
        <v>135</v>
      </c>
      <c r="E8" s="34" t="s">
        <v>136</v>
      </c>
      <c r="F8" s="21" t="s">
        <v>34</v>
      </c>
      <c r="G8" s="23"/>
      <c r="H8" s="23"/>
      <c r="I8" s="23"/>
      <c r="J8" s="23"/>
      <c r="K8" s="23"/>
      <c r="L8" s="29"/>
      <c r="M8" s="35">
        <f t="shared" si="0"/>
        <v>0</v>
      </c>
    </row>
    <row r="9" spans="1:13" ht="95.25" customHeight="1">
      <c r="A9" s="26" t="s">
        <v>130</v>
      </c>
      <c r="B9" s="27" t="s">
        <v>90</v>
      </c>
      <c r="C9" s="28" t="s">
        <v>137</v>
      </c>
      <c r="D9" s="23" t="s">
        <v>138</v>
      </c>
      <c r="E9" s="23" t="s">
        <v>139</v>
      </c>
      <c r="F9" s="21" t="s">
        <v>34</v>
      </c>
      <c r="G9" s="23"/>
      <c r="H9" s="23"/>
      <c r="I9" s="23"/>
      <c r="J9" s="23"/>
      <c r="K9" s="23"/>
      <c r="L9" s="29"/>
      <c r="M9" s="30">
        <f t="shared" si="0"/>
        <v>0</v>
      </c>
    </row>
    <row r="10" spans="1:13" ht="120" customHeight="1">
      <c r="A10" s="31" t="s">
        <v>140</v>
      </c>
      <c r="B10" s="32" t="s">
        <v>75</v>
      </c>
      <c r="C10" s="33" t="s">
        <v>141</v>
      </c>
      <c r="D10" s="34" t="s">
        <v>142</v>
      </c>
      <c r="E10" s="34" t="s">
        <v>143</v>
      </c>
      <c r="F10" s="21" t="s">
        <v>34</v>
      </c>
      <c r="G10" s="23"/>
      <c r="H10" s="23"/>
      <c r="I10" s="23"/>
      <c r="J10" s="23"/>
      <c r="K10" s="23"/>
      <c r="L10" s="29"/>
      <c r="M10" s="35">
        <f t="shared" si="0"/>
        <v>0</v>
      </c>
    </row>
    <row r="11" spans="1:13" ht="82.5" customHeight="1">
      <c r="A11" s="26" t="s">
        <v>144</v>
      </c>
      <c r="B11" s="27" t="s">
        <v>75</v>
      </c>
      <c r="C11" s="28" t="s">
        <v>145</v>
      </c>
      <c r="D11" s="23" t="s">
        <v>146</v>
      </c>
      <c r="E11" s="23" t="s">
        <v>147</v>
      </c>
      <c r="F11" s="21" t="s">
        <v>34</v>
      </c>
      <c r="G11" s="23"/>
      <c r="H11" s="23"/>
      <c r="I11" s="23"/>
      <c r="J11" s="23"/>
      <c r="K11" s="23"/>
      <c r="L11" s="29"/>
      <c r="M11" s="30">
        <f t="shared" si="0"/>
        <v>0</v>
      </c>
    </row>
    <row r="12" spans="1:13" ht="45" customHeight="1">
      <c r="A12" s="31" t="s">
        <v>144</v>
      </c>
      <c r="B12" s="32" t="s">
        <v>79</v>
      </c>
      <c r="C12" s="33" t="s">
        <v>148</v>
      </c>
      <c r="D12" s="34" t="s">
        <v>149</v>
      </c>
      <c r="E12" s="34" t="s">
        <v>150</v>
      </c>
      <c r="F12" s="21" t="s">
        <v>34</v>
      </c>
      <c r="G12" s="23"/>
      <c r="H12" s="23"/>
      <c r="I12" s="23"/>
      <c r="J12" s="23"/>
      <c r="K12" s="23"/>
      <c r="L12" s="29"/>
      <c r="M12" s="35">
        <f t="shared" si="0"/>
        <v>0</v>
      </c>
    </row>
    <row r="13" spans="1:13" ht="33.75" customHeight="1">
      <c r="A13" s="26" t="s">
        <v>144</v>
      </c>
      <c r="B13" s="27" t="s">
        <v>90</v>
      </c>
      <c r="C13" s="28" t="s">
        <v>151</v>
      </c>
      <c r="D13" s="23" t="s">
        <v>152</v>
      </c>
      <c r="E13" s="23" t="s">
        <v>89</v>
      </c>
      <c r="F13" s="21" t="s">
        <v>34</v>
      </c>
      <c r="G13" s="23"/>
      <c r="H13" s="23"/>
      <c r="I13" s="23"/>
      <c r="J13" s="23"/>
      <c r="K13" s="23"/>
      <c r="L13" s="29"/>
      <c r="M13" s="30">
        <f t="shared" si="0"/>
        <v>0</v>
      </c>
    </row>
    <row r="14" spans="1:13" ht="45" customHeight="1">
      <c r="A14" s="31" t="s">
        <v>144</v>
      </c>
      <c r="B14" s="32" t="s">
        <v>93</v>
      </c>
      <c r="C14" s="33" t="s">
        <v>153</v>
      </c>
      <c r="D14" s="34" t="s">
        <v>154</v>
      </c>
      <c r="E14" s="34" t="s">
        <v>89</v>
      </c>
      <c r="F14" s="21" t="s">
        <v>34</v>
      </c>
      <c r="G14" s="23"/>
      <c r="H14" s="23"/>
      <c r="I14" s="23"/>
      <c r="J14" s="23"/>
      <c r="K14" s="23"/>
      <c r="L14" s="29"/>
      <c r="M14" s="35">
        <f t="shared" si="0"/>
        <v>0</v>
      </c>
    </row>
    <row r="15" spans="1:13" ht="45" customHeight="1">
      <c r="A15" s="26" t="s">
        <v>144</v>
      </c>
      <c r="B15" s="27" t="s">
        <v>97</v>
      </c>
      <c r="C15" s="28" t="s">
        <v>155</v>
      </c>
      <c r="D15" s="23" t="s">
        <v>156</v>
      </c>
      <c r="E15" s="23" t="s">
        <v>89</v>
      </c>
      <c r="F15" s="21" t="s">
        <v>34</v>
      </c>
      <c r="G15" s="23"/>
      <c r="H15" s="23"/>
      <c r="I15" s="23"/>
      <c r="J15" s="23"/>
      <c r="K15" s="23"/>
      <c r="L15" s="29"/>
      <c r="M15" s="30">
        <f t="shared" si="0"/>
        <v>0</v>
      </c>
    </row>
    <row r="16" spans="1:13" ht="70.5" customHeight="1">
      <c r="A16" s="31" t="s">
        <v>144</v>
      </c>
      <c r="B16" s="32" t="s">
        <v>100</v>
      </c>
      <c r="C16" s="33" t="s">
        <v>157</v>
      </c>
      <c r="D16" s="34" t="s">
        <v>158</v>
      </c>
      <c r="E16" s="34" t="s">
        <v>89</v>
      </c>
      <c r="F16" s="21" t="s">
        <v>34</v>
      </c>
      <c r="G16" s="23"/>
      <c r="H16" s="23"/>
      <c r="I16" s="23"/>
      <c r="J16" s="23"/>
      <c r="K16" s="23"/>
      <c r="L16" s="29"/>
      <c r="M16" s="35">
        <f t="shared" si="0"/>
        <v>0</v>
      </c>
    </row>
    <row r="17" spans="1:13" ht="45" customHeight="1">
      <c r="A17" s="26" t="s">
        <v>144</v>
      </c>
      <c r="B17" s="27" t="s">
        <v>104</v>
      </c>
      <c r="C17" s="28" t="s">
        <v>159</v>
      </c>
      <c r="D17" s="23" t="s">
        <v>160</v>
      </c>
      <c r="E17" s="23" t="s">
        <v>89</v>
      </c>
      <c r="F17" s="21" t="s">
        <v>34</v>
      </c>
      <c r="G17" s="23"/>
      <c r="H17" s="23"/>
      <c r="I17" s="23"/>
      <c r="J17" s="23"/>
      <c r="K17" s="23"/>
      <c r="L17" s="29"/>
      <c r="M17" s="30">
        <f t="shared" si="0"/>
        <v>0</v>
      </c>
    </row>
    <row r="18" spans="1:13" ht="70.5" customHeight="1">
      <c r="A18" s="31" t="s">
        <v>144</v>
      </c>
      <c r="B18" s="32" t="s">
        <v>161</v>
      </c>
      <c r="C18" s="33" t="s">
        <v>162</v>
      </c>
      <c r="D18" s="34" t="s">
        <v>163</v>
      </c>
      <c r="E18" s="34" t="s">
        <v>164</v>
      </c>
      <c r="F18" s="21" t="s">
        <v>34</v>
      </c>
      <c r="G18" s="23"/>
      <c r="H18" s="23"/>
      <c r="I18" s="23"/>
      <c r="J18" s="23"/>
      <c r="K18" s="23"/>
      <c r="L18" s="29"/>
      <c r="M18" s="35">
        <f t="shared" si="0"/>
        <v>0</v>
      </c>
    </row>
    <row r="19" spans="1:13" ht="57.75" customHeight="1">
      <c r="A19" s="26" t="s">
        <v>165</v>
      </c>
      <c r="B19" s="27" t="s">
        <v>75</v>
      </c>
      <c r="C19" s="28" t="s">
        <v>166</v>
      </c>
      <c r="D19" s="23" t="s">
        <v>167</v>
      </c>
      <c r="E19" s="23" t="s">
        <v>168</v>
      </c>
      <c r="F19" s="21" t="s">
        <v>34</v>
      </c>
      <c r="G19" s="23"/>
      <c r="H19" s="23"/>
      <c r="I19" s="23"/>
      <c r="J19" s="23"/>
      <c r="K19" s="23"/>
      <c r="L19" s="29"/>
      <c r="M19" s="30">
        <f t="shared" si="0"/>
        <v>0</v>
      </c>
    </row>
    <row r="20" spans="1:13" ht="132.75" customHeight="1">
      <c r="A20" s="31" t="s">
        <v>165</v>
      </c>
      <c r="B20" s="32" t="s">
        <v>79</v>
      </c>
      <c r="C20" s="33" t="s">
        <v>169</v>
      </c>
      <c r="D20" s="34" t="s">
        <v>170</v>
      </c>
      <c r="E20" s="34" t="s">
        <v>171</v>
      </c>
      <c r="F20" s="21" t="s">
        <v>34</v>
      </c>
      <c r="G20" s="23"/>
      <c r="H20" s="23"/>
      <c r="I20" s="23"/>
      <c r="J20" s="23"/>
      <c r="K20" s="23"/>
      <c r="L20" s="29"/>
      <c r="M20" s="35">
        <f t="shared" si="0"/>
        <v>0</v>
      </c>
    </row>
    <row r="21" spans="1:13" ht="33.75" customHeight="1">
      <c r="A21" s="26" t="s">
        <v>165</v>
      </c>
      <c r="B21" s="27" t="s">
        <v>90</v>
      </c>
      <c r="C21" s="28" t="s">
        <v>172</v>
      </c>
      <c r="D21" s="23" t="s">
        <v>173</v>
      </c>
      <c r="E21" s="23" t="s">
        <v>89</v>
      </c>
      <c r="F21" s="21" t="s">
        <v>34</v>
      </c>
      <c r="G21" s="23"/>
      <c r="H21" s="23"/>
      <c r="I21" s="23"/>
      <c r="J21" s="23"/>
      <c r="K21" s="23"/>
      <c r="L21" s="29"/>
      <c r="M21" s="30">
        <f t="shared" si="0"/>
        <v>0</v>
      </c>
    </row>
    <row r="22" spans="1:13" ht="82.5" customHeight="1">
      <c r="A22" s="31" t="s">
        <v>165</v>
      </c>
      <c r="B22" s="32" t="s">
        <v>93</v>
      </c>
      <c r="C22" s="33" t="s">
        <v>174</v>
      </c>
      <c r="D22" s="34" t="s">
        <v>175</v>
      </c>
      <c r="E22" s="34" t="s">
        <v>89</v>
      </c>
      <c r="F22" s="21" t="s">
        <v>34</v>
      </c>
      <c r="G22" s="23"/>
      <c r="H22" s="23"/>
      <c r="I22" s="23"/>
      <c r="J22" s="23"/>
      <c r="K22" s="23"/>
      <c r="L22" s="29"/>
      <c r="M22" s="35">
        <f t="shared" si="0"/>
        <v>0</v>
      </c>
    </row>
    <row r="23" spans="1:13" ht="45" customHeight="1">
      <c r="A23" s="26" t="s">
        <v>165</v>
      </c>
      <c r="B23" s="27" t="s">
        <v>97</v>
      </c>
      <c r="C23" s="28" t="s">
        <v>176</v>
      </c>
      <c r="D23" s="23" t="s">
        <v>177</v>
      </c>
      <c r="E23" s="23" t="s">
        <v>89</v>
      </c>
      <c r="F23" s="21" t="s">
        <v>34</v>
      </c>
      <c r="G23" s="23"/>
      <c r="H23" s="23"/>
      <c r="I23" s="23"/>
      <c r="J23" s="23"/>
      <c r="K23" s="23"/>
      <c r="L23" s="29"/>
      <c r="M23" s="30">
        <f t="shared" si="0"/>
        <v>0</v>
      </c>
    </row>
    <row r="24" spans="1:13" ht="45" customHeight="1">
      <c r="A24" s="31" t="s">
        <v>165</v>
      </c>
      <c r="B24" s="32" t="s">
        <v>100</v>
      </c>
      <c r="C24" s="33" t="s">
        <v>178</v>
      </c>
      <c r="D24" s="34" t="s">
        <v>179</v>
      </c>
      <c r="E24" s="34" t="s">
        <v>89</v>
      </c>
      <c r="F24" s="21" t="s">
        <v>34</v>
      </c>
      <c r="G24" s="23"/>
      <c r="H24" s="23"/>
      <c r="I24" s="23"/>
      <c r="J24" s="23"/>
      <c r="K24" s="23"/>
      <c r="L24" s="29"/>
      <c r="M24" s="35">
        <f t="shared" si="0"/>
        <v>0</v>
      </c>
    </row>
    <row r="25" spans="1:13" ht="45" customHeight="1">
      <c r="A25" s="26" t="s">
        <v>165</v>
      </c>
      <c r="B25" s="27" t="s">
        <v>104</v>
      </c>
      <c r="C25" s="28" t="s">
        <v>180</v>
      </c>
      <c r="D25" s="23" t="s">
        <v>181</v>
      </c>
      <c r="E25" s="23" t="s">
        <v>89</v>
      </c>
      <c r="F25" s="21" t="s">
        <v>34</v>
      </c>
      <c r="G25" s="23"/>
      <c r="H25" s="23"/>
      <c r="I25" s="23"/>
      <c r="J25" s="23"/>
      <c r="K25" s="23"/>
      <c r="L25" s="29"/>
      <c r="M25" s="30">
        <f t="shared" si="0"/>
        <v>0</v>
      </c>
    </row>
    <row r="26" spans="1:13" ht="120" customHeight="1">
      <c r="A26" s="31" t="s">
        <v>182</v>
      </c>
      <c r="B26" s="32" t="s">
        <v>75</v>
      </c>
      <c r="C26" s="33" t="s">
        <v>183</v>
      </c>
      <c r="D26" s="34" t="s">
        <v>184</v>
      </c>
      <c r="E26" s="34" t="s">
        <v>185</v>
      </c>
      <c r="F26" s="21" t="s">
        <v>34</v>
      </c>
      <c r="G26" s="23"/>
      <c r="H26" s="23"/>
      <c r="I26" s="23"/>
      <c r="J26" s="23"/>
      <c r="K26" s="23"/>
      <c r="L26" s="29"/>
      <c r="M26" s="35">
        <f t="shared" si="0"/>
        <v>0</v>
      </c>
    </row>
    <row r="27" spans="1:13" ht="45" customHeight="1">
      <c r="A27" s="26" t="s">
        <v>182</v>
      </c>
      <c r="B27" s="27" t="s">
        <v>79</v>
      </c>
      <c r="C27" s="28" t="s">
        <v>186</v>
      </c>
      <c r="D27" s="23" t="s">
        <v>187</v>
      </c>
      <c r="E27" s="23" t="s">
        <v>89</v>
      </c>
      <c r="F27" s="21" t="s">
        <v>34</v>
      </c>
      <c r="G27" s="23"/>
      <c r="H27" s="23"/>
      <c r="I27" s="23"/>
      <c r="J27" s="23"/>
      <c r="K27" s="23"/>
      <c r="L27" s="29"/>
      <c r="M27" s="30">
        <f t="shared" si="0"/>
        <v>0</v>
      </c>
    </row>
    <row r="28" spans="1:13" ht="57.75" customHeight="1">
      <c r="A28" s="31" t="s">
        <v>182</v>
      </c>
      <c r="B28" s="32" t="s">
        <v>90</v>
      </c>
      <c r="C28" s="33" t="s">
        <v>188</v>
      </c>
      <c r="D28" s="34" t="s">
        <v>189</v>
      </c>
      <c r="E28" s="34" t="s">
        <v>190</v>
      </c>
      <c r="F28" s="21" t="s">
        <v>34</v>
      </c>
      <c r="G28" s="23"/>
      <c r="H28" s="23"/>
      <c r="I28" s="23"/>
      <c r="J28" s="23"/>
      <c r="K28" s="23"/>
      <c r="L28" s="29"/>
      <c r="M28" s="35">
        <f t="shared" si="0"/>
        <v>0</v>
      </c>
    </row>
    <row r="29" spans="1:13" ht="33.75" customHeight="1">
      <c r="A29" s="26" t="s">
        <v>182</v>
      </c>
      <c r="B29" s="27" t="s">
        <v>93</v>
      </c>
      <c r="C29" s="28" t="s">
        <v>191</v>
      </c>
      <c r="D29" s="23" t="s">
        <v>192</v>
      </c>
      <c r="E29" s="23" t="s">
        <v>89</v>
      </c>
      <c r="F29" s="21" t="s">
        <v>34</v>
      </c>
      <c r="G29" s="23"/>
      <c r="H29" s="23"/>
      <c r="I29" s="23"/>
      <c r="J29" s="23"/>
      <c r="K29" s="23"/>
      <c r="L29" s="29"/>
      <c r="M29" s="30">
        <f t="shared" si="0"/>
        <v>0</v>
      </c>
    </row>
    <row r="30" spans="1:13" ht="45" customHeight="1">
      <c r="A30" s="31" t="s">
        <v>182</v>
      </c>
      <c r="B30" s="32" t="s">
        <v>97</v>
      </c>
      <c r="C30" s="33" t="s">
        <v>193</v>
      </c>
      <c r="D30" s="34" t="s">
        <v>194</v>
      </c>
      <c r="E30" s="34" t="s">
        <v>89</v>
      </c>
      <c r="F30" s="21" t="s">
        <v>34</v>
      </c>
      <c r="G30" s="23"/>
      <c r="H30" s="23"/>
      <c r="I30" s="23"/>
      <c r="J30" s="23"/>
      <c r="K30" s="23"/>
      <c r="L30" s="29"/>
      <c r="M30" s="35">
        <f t="shared" si="0"/>
        <v>0</v>
      </c>
    </row>
    <row r="31" spans="1:13" ht="70.5" customHeight="1">
      <c r="A31" s="26" t="s">
        <v>182</v>
      </c>
      <c r="B31" s="27" t="s">
        <v>100</v>
      </c>
      <c r="C31" s="28" t="s">
        <v>195</v>
      </c>
      <c r="D31" s="23" t="s">
        <v>196</v>
      </c>
      <c r="E31" s="23" t="s">
        <v>197</v>
      </c>
      <c r="F31" s="21" t="s">
        <v>34</v>
      </c>
      <c r="G31" s="23"/>
      <c r="H31" s="23"/>
      <c r="I31" s="23"/>
      <c r="J31" s="23"/>
      <c r="K31" s="23"/>
      <c r="L31" s="29"/>
      <c r="M31" s="30">
        <f t="shared" si="0"/>
        <v>0</v>
      </c>
    </row>
    <row r="32" spans="1:13" ht="145.5" customHeight="1">
      <c r="A32" s="31" t="s">
        <v>198</v>
      </c>
      <c r="B32" s="32" t="s">
        <v>75</v>
      </c>
      <c r="C32" s="33" t="s">
        <v>199</v>
      </c>
      <c r="D32" s="34" t="s">
        <v>200</v>
      </c>
      <c r="E32" s="34" t="s">
        <v>201</v>
      </c>
      <c r="F32" s="21" t="s">
        <v>34</v>
      </c>
      <c r="G32" s="23"/>
      <c r="H32" s="23"/>
      <c r="I32" s="23"/>
      <c r="J32" s="23"/>
      <c r="K32" s="23"/>
      <c r="L32" s="29"/>
      <c r="M32" s="35">
        <f t="shared" si="0"/>
        <v>0</v>
      </c>
    </row>
    <row r="33" spans="1:13" ht="70.5" customHeight="1">
      <c r="A33" s="26" t="s">
        <v>198</v>
      </c>
      <c r="B33" s="27" t="s">
        <v>79</v>
      </c>
      <c r="C33" s="28" t="s">
        <v>202</v>
      </c>
      <c r="D33" s="23" t="s">
        <v>203</v>
      </c>
      <c r="E33" s="23" t="s">
        <v>204</v>
      </c>
      <c r="F33" s="21" t="s">
        <v>34</v>
      </c>
      <c r="G33" s="23"/>
      <c r="H33" s="23"/>
      <c r="I33" s="23"/>
      <c r="J33" s="23"/>
      <c r="K33" s="23"/>
      <c r="L33" s="29"/>
      <c r="M33" s="30">
        <f t="shared" si="0"/>
        <v>0</v>
      </c>
    </row>
    <row r="34" spans="1:13" ht="70.5" customHeight="1">
      <c r="A34" s="31" t="s">
        <v>198</v>
      </c>
      <c r="B34" s="32" t="s">
        <v>90</v>
      </c>
      <c r="C34" s="33" t="s">
        <v>205</v>
      </c>
      <c r="D34" s="34" t="s">
        <v>206</v>
      </c>
      <c r="E34" s="34" t="s">
        <v>207</v>
      </c>
      <c r="F34" s="21" t="s">
        <v>34</v>
      </c>
      <c r="G34" s="23"/>
      <c r="H34" s="23"/>
      <c r="I34" s="23"/>
      <c r="J34" s="23"/>
      <c r="K34" s="23"/>
      <c r="L34" s="29"/>
      <c r="M34" s="35">
        <f t="shared" si="0"/>
        <v>0</v>
      </c>
    </row>
    <row r="35" spans="1:13" ht="57.75" customHeight="1">
      <c r="A35" s="26" t="s">
        <v>198</v>
      </c>
      <c r="B35" s="27" t="s">
        <v>93</v>
      </c>
      <c r="C35" s="28" t="s">
        <v>208</v>
      </c>
      <c r="D35" s="23" t="s">
        <v>209</v>
      </c>
      <c r="E35" s="23" t="s">
        <v>210</v>
      </c>
      <c r="F35" s="21" t="s">
        <v>34</v>
      </c>
      <c r="G35" s="23"/>
      <c r="H35" s="23"/>
      <c r="I35" s="23"/>
      <c r="J35" s="23"/>
      <c r="K35" s="23"/>
      <c r="L35" s="29"/>
      <c r="M35" s="30">
        <f t="shared" si="0"/>
        <v>0</v>
      </c>
    </row>
    <row r="36" spans="1:13" ht="57.75" customHeight="1">
      <c r="A36" s="31" t="s">
        <v>198</v>
      </c>
      <c r="B36" s="32" t="s">
        <v>97</v>
      </c>
      <c r="C36" s="33" t="s">
        <v>211</v>
      </c>
      <c r="D36" s="34" t="s">
        <v>212</v>
      </c>
      <c r="E36" s="34" t="s">
        <v>213</v>
      </c>
      <c r="F36" s="21" t="s">
        <v>34</v>
      </c>
      <c r="G36" s="23"/>
      <c r="H36" s="23"/>
      <c r="I36" s="23"/>
      <c r="J36" s="23"/>
      <c r="K36" s="23"/>
      <c r="L36" s="29"/>
      <c r="M36" s="35">
        <f t="shared" si="0"/>
        <v>0</v>
      </c>
    </row>
  </sheetData>
  <sheetProtection sheet="1" objects="1" scenarios="1"/>
  <protectedRanges>
    <protectedRange sqref="F5:L36" name="Range1"/>
  </protectedRanges>
  <mergeCells count="3">
    <mergeCell ref="A1:L1"/>
    <mergeCell ref="A2:L2"/>
    <mergeCell ref="A3:L3"/>
  </mergeCells>
  <conditionalFormatting sqref="F5:F36">
    <cfRule type="cellIs" dxfId="23" priority="2" operator="equal">
      <formula>"Met"</formula>
    </cfRule>
    <cfRule type="cellIs" dxfId="22" priority="3" operator="equal">
      <formula>"Partially Met"</formula>
    </cfRule>
    <cfRule type="cellIs" dxfId="21" priority="4" operator="equal">
      <formula>"Not Met"</formula>
    </cfRule>
    <cfRule type="cellIs" dxfId="20" priority="5" operator="equal">
      <formula>"Not Started"</formula>
    </cfRule>
  </conditionalFormatting>
  <dataValidations count="1">
    <dataValidation type="list" sqref="F5:F36" xr:uid="{00000000-0002-0000-0500-000000000000}">
      <formula1>"Not Started,Not Met,Partially Met,Met"</formula1>
      <formula2>0</formula2>
    </dataValidation>
  </dataValidations>
  <pageMargins left="0.3" right="0.3" top="0.4" bottom="0.4" header="0.511811023622047" footer="0.511811023622047"/>
  <pageSetup paperSize="9"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6"/>
  <sheetViews>
    <sheetView showGridLines="0" zoomScaleNormal="100" workbookViewId="0">
      <selection activeCell="B4" sqref="B4"/>
    </sheetView>
  </sheetViews>
  <sheetFormatPr defaultColWidth="8.5703125" defaultRowHeight="14.45"/>
  <cols>
    <col min="1" max="1" width="11.28515625" customWidth="1"/>
    <col min="2" max="2" width="9" customWidth="1"/>
    <col min="3" max="3" width="26" customWidth="1"/>
    <col min="4" max="4" width="42" customWidth="1"/>
    <col min="5" max="5" width="46" customWidth="1"/>
    <col min="6" max="6" width="15" customWidth="1"/>
    <col min="7" max="7" width="26" customWidth="1"/>
    <col min="8" max="8" width="16" customWidth="1"/>
    <col min="9" max="9" width="34" customWidth="1"/>
    <col min="10" max="10" width="30" customWidth="1"/>
    <col min="11" max="11" width="14" customWidth="1"/>
    <col min="12" max="12" width="12" customWidth="1"/>
    <col min="13" max="13" width="8" hidden="1" customWidth="1"/>
  </cols>
  <sheetData>
    <row r="1" spans="1:13" ht="21.75" customHeight="1">
      <c r="A1" s="43" t="s">
        <v>214</v>
      </c>
      <c r="B1" s="43"/>
      <c r="C1" s="43"/>
      <c r="D1" s="43"/>
      <c r="E1" s="43"/>
      <c r="F1" s="43"/>
      <c r="G1" s="43"/>
      <c r="H1" s="43"/>
      <c r="I1" s="43"/>
      <c r="J1" s="43"/>
      <c r="K1" s="43"/>
      <c r="L1" s="43"/>
    </row>
    <row r="2" spans="1:13" ht="30" customHeight="1">
      <c r="A2" s="44" t="s">
        <v>215</v>
      </c>
      <c r="B2" s="44"/>
      <c r="C2" s="44"/>
      <c r="D2" s="44"/>
      <c r="E2" s="44"/>
      <c r="F2" s="44"/>
      <c r="G2" s="44"/>
      <c r="H2" s="44"/>
      <c r="I2" s="44"/>
      <c r="J2" s="44"/>
      <c r="K2" s="44"/>
      <c r="L2" s="44"/>
    </row>
    <row r="3" spans="1:13" ht="30" customHeight="1">
      <c r="A3" s="45" t="s">
        <v>60</v>
      </c>
      <c r="B3" s="45"/>
      <c r="C3" s="45"/>
      <c r="D3" s="45"/>
      <c r="E3" s="45"/>
      <c r="F3" s="45"/>
      <c r="G3" s="45"/>
      <c r="H3" s="45"/>
      <c r="I3" s="45"/>
      <c r="J3" s="45"/>
      <c r="K3" s="45"/>
      <c r="L3" s="45"/>
    </row>
    <row r="4" spans="1:13" ht="39.75" customHeight="1">
      <c r="A4" s="6" t="s">
        <v>61</v>
      </c>
      <c r="B4" s="6" t="s">
        <v>62</v>
      </c>
      <c r="C4" s="6" t="s">
        <v>63</v>
      </c>
      <c r="D4" s="6" t="s">
        <v>64</v>
      </c>
      <c r="E4" s="6" t="s">
        <v>65</v>
      </c>
      <c r="F4" s="6" t="s">
        <v>66</v>
      </c>
      <c r="G4" s="6" t="s">
        <v>67</v>
      </c>
      <c r="H4" s="6" t="s">
        <v>68</v>
      </c>
      <c r="I4" s="6" t="s">
        <v>69</v>
      </c>
      <c r="J4" s="6" t="s">
        <v>70</v>
      </c>
      <c r="K4" s="6" t="s">
        <v>71</v>
      </c>
      <c r="L4" s="6" t="s">
        <v>72</v>
      </c>
      <c r="M4" s="25" t="s">
        <v>73</v>
      </c>
    </row>
    <row r="5" spans="1:13" ht="70.5" customHeight="1">
      <c r="A5" s="26" t="s">
        <v>216</v>
      </c>
      <c r="B5" s="27" t="s">
        <v>75</v>
      </c>
      <c r="C5" s="28" t="s">
        <v>217</v>
      </c>
      <c r="D5" s="23" t="s">
        <v>218</v>
      </c>
      <c r="E5" s="23" t="s">
        <v>219</v>
      </c>
      <c r="F5" s="21" t="s">
        <v>34</v>
      </c>
      <c r="G5" s="23"/>
      <c r="H5" s="23"/>
      <c r="I5" s="23"/>
      <c r="J5" s="23"/>
      <c r="K5" s="23"/>
      <c r="L5" s="29"/>
      <c r="M5" s="30">
        <f t="shared" ref="M5:M16" si="0">IF(F5="Met",1,IF(F5="Partially Met",0.5,0))</f>
        <v>0</v>
      </c>
    </row>
    <row r="6" spans="1:13" ht="33.75" customHeight="1">
      <c r="A6" s="31" t="s">
        <v>216</v>
      </c>
      <c r="B6" s="32" t="s">
        <v>79</v>
      </c>
      <c r="C6" s="33" t="s">
        <v>220</v>
      </c>
      <c r="D6" s="34" t="s">
        <v>221</v>
      </c>
      <c r="E6" s="34" t="s">
        <v>89</v>
      </c>
      <c r="F6" s="21" t="s">
        <v>34</v>
      </c>
      <c r="G6" s="23"/>
      <c r="H6" s="23"/>
      <c r="I6" s="23"/>
      <c r="J6" s="23"/>
      <c r="K6" s="23"/>
      <c r="L6" s="29"/>
      <c r="M6" s="35">
        <f t="shared" si="0"/>
        <v>0</v>
      </c>
    </row>
    <row r="7" spans="1:13" ht="57.75" customHeight="1">
      <c r="A7" s="26" t="s">
        <v>222</v>
      </c>
      <c r="B7" s="27" t="s">
        <v>75</v>
      </c>
      <c r="C7" s="28" t="s">
        <v>223</v>
      </c>
      <c r="D7" s="23" t="s">
        <v>224</v>
      </c>
      <c r="E7" s="23" t="s">
        <v>89</v>
      </c>
      <c r="F7" s="21" t="s">
        <v>34</v>
      </c>
      <c r="G7" s="23"/>
      <c r="H7" s="23"/>
      <c r="I7" s="23"/>
      <c r="J7" s="23"/>
      <c r="K7" s="23"/>
      <c r="L7" s="29"/>
      <c r="M7" s="30">
        <f t="shared" si="0"/>
        <v>0</v>
      </c>
    </row>
    <row r="8" spans="1:13" ht="95.25" customHeight="1">
      <c r="A8" s="31" t="s">
        <v>222</v>
      </c>
      <c r="B8" s="32" t="s">
        <v>79</v>
      </c>
      <c r="C8" s="33" t="s">
        <v>225</v>
      </c>
      <c r="D8" s="34" t="s">
        <v>226</v>
      </c>
      <c r="E8" s="34" t="s">
        <v>227</v>
      </c>
      <c r="F8" s="21" t="s">
        <v>34</v>
      </c>
      <c r="G8" s="23"/>
      <c r="H8" s="23"/>
      <c r="I8" s="23"/>
      <c r="J8" s="23"/>
      <c r="K8" s="23"/>
      <c r="L8" s="29"/>
      <c r="M8" s="35">
        <f t="shared" si="0"/>
        <v>0</v>
      </c>
    </row>
    <row r="9" spans="1:13" ht="245.25" customHeight="1">
      <c r="A9" s="26" t="s">
        <v>222</v>
      </c>
      <c r="B9" s="27" t="s">
        <v>90</v>
      </c>
      <c r="C9" s="28" t="s">
        <v>228</v>
      </c>
      <c r="D9" s="23" t="s">
        <v>229</v>
      </c>
      <c r="E9" s="23" t="s">
        <v>230</v>
      </c>
      <c r="F9" s="21" t="s">
        <v>34</v>
      </c>
      <c r="G9" s="23"/>
      <c r="H9" s="23"/>
      <c r="I9" s="23"/>
      <c r="J9" s="23"/>
      <c r="K9" s="23"/>
      <c r="L9" s="29"/>
      <c r="M9" s="30">
        <f t="shared" si="0"/>
        <v>0</v>
      </c>
    </row>
    <row r="10" spans="1:13" ht="33.75" customHeight="1">
      <c r="A10" s="31" t="s">
        <v>222</v>
      </c>
      <c r="B10" s="32" t="s">
        <v>93</v>
      </c>
      <c r="C10" s="33" t="s">
        <v>231</v>
      </c>
      <c r="D10" s="34" t="s">
        <v>232</v>
      </c>
      <c r="E10" s="34" t="s">
        <v>89</v>
      </c>
      <c r="F10" s="21" t="s">
        <v>34</v>
      </c>
      <c r="G10" s="23"/>
      <c r="H10" s="23"/>
      <c r="I10" s="23"/>
      <c r="J10" s="23"/>
      <c r="K10" s="23"/>
      <c r="L10" s="29"/>
      <c r="M10" s="35">
        <f t="shared" si="0"/>
        <v>0</v>
      </c>
    </row>
    <row r="11" spans="1:13" ht="33.75" customHeight="1">
      <c r="A11" s="26" t="s">
        <v>222</v>
      </c>
      <c r="B11" s="27" t="s">
        <v>97</v>
      </c>
      <c r="C11" s="28" t="s">
        <v>233</v>
      </c>
      <c r="D11" s="23" t="s">
        <v>234</v>
      </c>
      <c r="E11" s="23" t="s">
        <v>89</v>
      </c>
      <c r="F11" s="21" t="s">
        <v>34</v>
      </c>
      <c r="G11" s="23"/>
      <c r="H11" s="23"/>
      <c r="I11" s="23"/>
      <c r="J11" s="23"/>
      <c r="K11" s="23"/>
      <c r="L11" s="29"/>
      <c r="M11" s="30">
        <f t="shared" si="0"/>
        <v>0</v>
      </c>
    </row>
    <row r="12" spans="1:13" ht="33.75" customHeight="1">
      <c r="A12" s="31" t="s">
        <v>222</v>
      </c>
      <c r="B12" s="32" t="s">
        <v>100</v>
      </c>
      <c r="C12" s="33" t="s">
        <v>235</v>
      </c>
      <c r="D12" s="34" t="s">
        <v>236</v>
      </c>
      <c r="E12" s="34" t="s">
        <v>89</v>
      </c>
      <c r="F12" s="21" t="s">
        <v>34</v>
      </c>
      <c r="G12" s="23"/>
      <c r="H12" s="23"/>
      <c r="I12" s="23"/>
      <c r="J12" s="23"/>
      <c r="K12" s="23"/>
      <c r="L12" s="29"/>
      <c r="M12" s="35">
        <f t="shared" si="0"/>
        <v>0</v>
      </c>
    </row>
    <row r="13" spans="1:13" ht="157.5" customHeight="1">
      <c r="A13" s="26" t="s">
        <v>237</v>
      </c>
      <c r="B13" s="27" t="s">
        <v>75</v>
      </c>
      <c r="C13" s="28" t="s">
        <v>238</v>
      </c>
      <c r="D13" s="23" t="s">
        <v>239</v>
      </c>
      <c r="E13" s="23" t="s">
        <v>240</v>
      </c>
      <c r="F13" s="21" t="s">
        <v>34</v>
      </c>
      <c r="G13" s="23"/>
      <c r="H13" s="23"/>
      <c r="I13" s="23"/>
      <c r="J13" s="23"/>
      <c r="K13" s="23"/>
      <c r="L13" s="29"/>
      <c r="M13" s="30">
        <f t="shared" si="0"/>
        <v>0</v>
      </c>
    </row>
    <row r="14" spans="1:13" ht="45" customHeight="1">
      <c r="A14" s="31" t="s">
        <v>237</v>
      </c>
      <c r="B14" s="32" t="s">
        <v>79</v>
      </c>
      <c r="C14" s="33" t="s">
        <v>241</v>
      </c>
      <c r="D14" s="34" t="s">
        <v>242</v>
      </c>
      <c r="E14" s="34" t="s">
        <v>89</v>
      </c>
      <c r="F14" s="21" t="s">
        <v>34</v>
      </c>
      <c r="G14" s="23"/>
      <c r="H14" s="23"/>
      <c r="I14" s="23"/>
      <c r="J14" s="23"/>
      <c r="K14" s="23"/>
      <c r="L14" s="29"/>
      <c r="M14" s="35">
        <f t="shared" si="0"/>
        <v>0</v>
      </c>
    </row>
    <row r="15" spans="1:13" ht="232.5" customHeight="1">
      <c r="A15" s="26" t="s">
        <v>243</v>
      </c>
      <c r="B15" s="27" t="s">
        <v>75</v>
      </c>
      <c r="C15" s="28" t="s">
        <v>244</v>
      </c>
      <c r="D15" s="23" t="s">
        <v>245</v>
      </c>
      <c r="E15" s="23" t="s">
        <v>246</v>
      </c>
      <c r="F15" s="21" t="s">
        <v>34</v>
      </c>
      <c r="G15" s="23"/>
      <c r="H15" s="23"/>
      <c r="I15" s="23"/>
      <c r="J15" s="23"/>
      <c r="K15" s="23"/>
      <c r="L15" s="29"/>
      <c r="M15" s="30">
        <f t="shared" si="0"/>
        <v>0</v>
      </c>
    </row>
    <row r="16" spans="1:13" ht="70.5" customHeight="1">
      <c r="A16" s="31" t="s">
        <v>243</v>
      </c>
      <c r="B16" s="32" t="s">
        <v>79</v>
      </c>
      <c r="C16" s="33" t="s">
        <v>247</v>
      </c>
      <c r="D16" s="34" t="s">
        <v>248</v>
      </c>
      <c r="E16" s="34" t="s">
        <v>249</v>
      </c>
      <c r="F16" s="21" t="s">
        <v>34</v>
      </c>
      <c r="G16" s="23"/>
      <c r="H16" s="23"/>
      <c r="I16" s="23"/>
      <c r="J16" s="23"/>
      <c r="K16" s="23"/>
      <c r="L16" s="29"/>
      <c r="M16" s="35">
        <f t="shared" si="0"/>
        <v>0</v>
      </c>
    </row>
  </sheetData>
  <sheetProtection sheet="1" objects="1" scenarios="1"/>
  <protectedRanges>
    <protectedRange sqref="F5:L16" name="Range1"/>
  </protectedRanges>
  <mergeCells count="3">
    <mergeCell ref="A1:L1"/>
    <mergeCell ref="A2:L2"/>
    <mergeCell ref="A3:L3"/>
  </mergeCells>
  <conditionalFormatting sqref="F5:F16">
    <cfRule type="cellIs" dxfId="19" priority="2" operator="equal">
      <formula>"Met"</formula>
    </cfRule>
    <cfRule type="cellIs" dxfId="18" priority="3" operator="equal">
      <formula>"Partially Met"</formula>
    </cfRule>
    <cfRule type="cellIs" dxfId="17" priority="4" operator="equal">
      <formula>"Not Met"</formula>
    </cfRule>
    <cfRule type="cellIs" dxfId="16" priority="5" operator="equal">
      <formula>"Not Started"</formula>
    </cfRule>
  </conditionalFormatting>
  <dataValidations count="1">
    <dataValidation type="list" sqref="F5:F16" xr:uid="{00000000-0002-0000-0600-000000000000}">
      <formula1>"Not Started,Not Met,Partially Met,Met"</formula1>
      <formula2>0</formula2>
    </dataValidation>
  </dataValidations>
  <pageMargins left="0.3" right="0.3" top="0.4" bottom="0.4" header="0.511811023622047" footer="0.511811023622047"/>
  <pageSetup paperSize="9"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7"/>
  <sheetViews>
    <sheetView showGridLines="0" topLeftCell="C1" zoomScaleNormal="100" workbookViewId="0">
      <pane ySplit="4" topLeftCell="A5" activePane="bottomLeft" state="frozen"/>
      <selection pane="bottomLeft" activeCell="L5" sqref="L5"/>
    </sheetView>
  </sheetViews>
  <sheetFormatPr defaultColWidth="8.5703125" defaultRowHeight="14.45"/>
  <cols>
    <col min="1" max="1" width="10" customWidth="1"/>
    <col min="2" max="2" width="9" customWidth="1"/>
    <col min="3" max="3" width="26" customWidth="1"/>
    <col min="4" max="4" width="42" customWidth="1"/>
    <col min="5" max="5" width="46" customWidth="1"/>
    <col min="6" max="6" width="15" customWidth="1"/>
    <col min="7" max="7" width="26" customWidth="1"/>
    <col min="8" max="8" width="16" customWidth="1"/>
    <col min="9" max="9" width="34" customWidth="1"/>
    <col min="10" max="10" width="30" customWidth="1"/>
    <col min="11" max="11" width="14" customWidth="1"/>
    <col min="12" max="12" width="12" customWidth="1"/>
    <col min="13" max="13" width="8" hidden="1" customWidth="1"/>
  </cols>
  <sheetData>
    <row r="1" spans="1:13" ht="21.75" customHeight="1">
      <c r="A1" s="43" t="s">
        <v>250</v>
      </c>
      <c r="B1" s="43"/>
      <c r="C1" s="43"/>
      <c r="D1" s="43"/>
      <c r="E1" s="43"/>
      <c r="F1" s="43"/>
      <c r="G1" s="43"/>
      <c r="H1" s="43"/>
      <c r="I1" s="43"/>
      <c r="J1" s="43"/>
      <c r="K1" s="43"/>
      <c r="L1" s="43"/>
    </row>
    <row r="2" spans="1:13" ht="30" customHeight="1">
      <c r="A2" s="44" t="s">
        <v>251</v>
      </c>
      <c r="B2" s="44"/>
      <c r="C2" s="44"/>
      <c r="D2" s="44"/>
      <c r="E2" s="44"/>
      <c r="F2" s="44"/>
      <c r="G2" s="44"/>
      <c r="H2" s="44"/>
      <c r="I2" s="44"/>
      <c r="J2" s="44"/>
      <c r="K2" s="44"/>
      <c r="L2" s="44"/>
    </row>
    <row r="3" spans="1:13" ht="30" customHeight="1">
      <c r="A3" s="45" t="s">
        <v>60</v>
      </c>
      <c r="B3" s="45"/>
      <c r="C3" s="45"/>
      <c r="D3" s="45"/>
      <c r="E3" s="45"/>
      <c r="F3" s="45"/>
      <c r="G3" s="45"/>
      <c r="H3" s="45"/>
      <c r="I3" s="45"/>
      <c r="J3" s="45"/>
      <c r="K3" s="45"/>
      <c r="L3" s="45"/>
    </row>
    <row r="4" spans="1:13" ht="39.75" customHeight="1">
      <c r="A4" s="6" t="s">
        <v>61</v>
      </c>
      <c r="B4" s="6" t="s">
        <v>62</v>
      </c>
      <c r="C4" s="6" t="s">
        <v>63</v>
      </c>
      <c r="D4" s="6" t="s">
        <v>64</v>
      </c>
      <c r="E4" s="6" t="s">
        <v>65</v>
      </c>
      <c r="F4" s="6" t="s">
        <v>66</v>
      </c>
      <c r="G4" s="6" t="s">
        <v>67</v>
      </c>
      <c r="H4" s="6" t="s">
        <v>68</v>
      </c>
      <c r="I4" s="6" t="s">
        <v>69</v>
      </c>
      <c r="J4" s="6" t="s">
        <v>70</v>
      </c>
      <c r="K4" s="6" t="s">
        <v>71</v>
      </c>
      <c r="L4" s="6" t="s">
        <v>72</v>
      </c>
      <c r="M4" s="25" t="s">
        <v>73</v>
      </c>
    </row>
    <row r="5" spans="1:13" ht="95.25" customHeight="1">
      <c r="A5" s="26" t="s">
        <v>252</v>
      </c>
      <c r="B5" s="27" t="s">
        <v>75</v>
      </c>
      <c r="C5" s="28" t="s">
        <v>253</v>
      </c>
      <c r="D5" s="23" t="s">
        <v>254</v>
      </c>
      <c r="E5" s="23" t="s">
        <v>255</v>
      </c>
      <c r="F5" s="21" t="s">
        <v>34</v>
      </c>
      <c r="G5" s="23"/>
      <c r="H5" s="23"/>
      <c r="I5" s="23"/>
      <c r="J5" s="23"/>
      <c r="K5" s="23"/>
      <c r="L5" s="29"/>
      <c r="M5" s="30">
        <f>IF(F5="Met",1,IF(F5="Partially Met",0.5,0))</f>
        <v>0</v>
      </c>
    </row>
    <row r="6" spans="1:13" ht="33.75" customHeight="1">
      <c r="A6" s="31" t="s">
        <v>256</v>
      </c>
      <c r="B6" s="32" t="s">
        <v>75</v>
      </c>
      <c r="C6" s="33" t="s">
        <v>257</v>
      </c>
      <c r="D6" s="34" t="s">
        <v>258</v>
      </c>
      <c r="E6" s="34" t="s">
        <v>89</v>
      </c>
      <c r="F6" s="21" t="s">
        <v>34</v>
      </c>
      <c r="G6" s="23"/>
      <c r="H6" s="23"/>
      <c r="I6" s="23"/>
      <c r="J6" s="23"/>
      <c r="K6" s="23"/>
      <c r="L6" s="29"/>
      <c r="M6" s="35">
        <f>IF(F6="Met",1,IF(F6="Partially Met",0.5,0))</f>
        <v>0</v>
      </c>
    </row>
    <row r="7" spans="1:13" ht="45" customHeight="1">
      <c r="A7" s="26" t="s">
        <v>256</v>
      </c>
      <c r="B7" s="27" t="s">
        <v>79</v>
      </c>
      <c r="C7" s="28" t="s">
        <v>259</v>
      </c>
      <c r="D7" s="23" t="s">
        <v>260</v>
      </c>
      <c r="E7" s="23" t="s">
        <v>89</v>
      </c>
      <c r="F7" s="21" t="s">
        <v>34</v>
      </c>
      <c r="G7" s="23"/>
      <c r="H7" s="23"/>
      <c r="I7" s="23"/>
      <c r="J7" s="23"/>
      <c r="K7" s="23"/>
      <c r="L7" s="29"/>
      <c r="M7" s="30">
        <f>IF(F7="Met",1,IF(F7="Partially Met",0.5,0))</f>
        <v>0</v>
      </c>
    </row>
  </sheetData>
  <sheetProtection sheet="1" objects="1" scenarios="1"/>
  <protectedRanges>
    <protectedRange sqref="F5:L7" name="Range1"/>
  </protectedRanges>
  <mergeCells count="3">
    <mergeCell ref="A1:L1"/>
    <mergeCell ref="A2:L2"/>
    <mergeCell ref="A3:L3"/>
  </mergeCells>
  <conditionalFormatting sqref="F5:F7">
    <cfRule type="cellIs" dxfId="15" priority="2" operator="equal">
      <formula>"Met"</formula>
    </cfRule>
    <cfRule type="cellIs" dxfId="14" priority="3" operator="equal">
      <formula>"Partially Met"</formula>
    </cfRule>
    <cfRule type="cellIs" dxfId="13" priority="4" operator="equal">
      <formula>"Not Met"</formula>
    </cfRule>
    <cfRule type="cellIs" dxfId="12" priority="5" operator="equal">
      <formula>"Not Started"</formula>
    </cfRule>
  </conditionalFormatting>
  <dataValidations count="1">
    <dataValidation type="list" sqref="F5:F7" xr:uid="{00000000-0002-0000-0700-000000000000}">
      <formula1>"Not Started,Not Met,Partially Met,Met"</formula1>
      <formula2>0</formula2>
    </dataValidation>
  </dataValidations>
  <pageMargins left="0.3" right="0.3" top="0.4" bottom="0.4" header="0.511811023622047" footer="0.511811023622047"/>
  <pageSetup paperSize="9"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8"/>
  <sheetViews>
    <sheetView showGridLines="0" topLeftCell="C1" zoomScaleNormal="100" workbookViewId="0">
      <pane ySplit="4" topLeftCell="A5" activePane="bottomLeft" state="frozen"/>
      <selection pane="bottomLeft" activeCell="B9" sqref="B9"/>
    </sheetView>
  </sheetViews>
  <sheetFormatPr defaultColWidth="8.5703125" defaultRowHeight="14.45"/>
  <cols>
    <col min="1" max="1" width="11.7109375" customWidth="1"/>
    <col min="2" max="2" width="9" customWidth="1"/>
    <col min="3" max="3" width="26" customWidth="1"/>
    <col min="4" max="4" width="42" customWidth="1"/>
    <col min="5" max="5" width="46" customWidth="1"/>
    <col min="6" max="6" width="15" customWidth="1"/>
    <col min="7" max="7" width="26" customWidth="1"/>
    <col min="8" max="8" width="16" customWidth="1"/>
    <col min="9" max="9" width="34" customWidth="1"/>
    <col min="10" max="10" width="30" customWidth="1"/>
    <col min="11" max="11" width="14" customWidth="1"/>
    <col min="12" max="12" width="12" customWidth="1"/>
    <col min="13" max="13" width="8" hidden="1" customWidth="1"/>
  </cols>
  <sheetData>
    <row r="1" spans="1:13" ht="21.75" customHeight="1">
      <c r="A1" s="43" t="s">
        <v>261</v>
      </c>
      <c r="B1" s="43"/>
      <c r="C1" s="43"/>
      <c r="D1" s="43"/>
      <c r="E1" s="43"/>
      <c r="F1" s="43"/>
      <c r="G1" s="43"/>
      <c r="H1" s="43"/>
      <c r="I1" s="43"/>
      <c r="J1" s="43"/>
      <c r="K1" s="43"/>
      <c r="L1" s="43"/>
    </row>
    <row r="2" spans="1:13" ht="30" customHeight="1">
      <c r="A2" s="44" t="s">
        <v>262</v>
      </c>
      <c r="B2" s="44"/>
      <c r="C2" s="44"/>
      <c r="D2" s="44"/>
      <c r="E2" s="44"/>
      <c r="F2" s="44"/>
      <c r="G2" s="44"/>
      <c r="H2" s="44"/>
      <c r="I2" s="44"/>
      <c r="J2" s="44"/>
      <c r="K2" s="44"/>
      <c r="L2" s="44"/>
    </row>
    <row r="3" spans="1:13" ht="30" customHeight="1">
      <c r="A3" s="45" t="s">
        <v>60</v>
      </c>
      <c r="B3" s="45"/>
      <c r="C3" s="45"/>
      <c r="D3" s="45"/>
      <c r="E3" s="45"/>
      <c r="F3" s="45"/>
      <c r="G3" s="45"/>
      <c r="H3" s="45"/>
      <c r="I3" s="45"/>
      <c r="J3" s="45"/>
      <c r="K3" s="45"/>
      <c r="L3" s="45"/>
    </row>
    <row r="4" spans="1:13" ht="39.75" customHeight="1">
      <c r="A4" s="6" t="s">
        <v>61</v>
      </c>
      <c r="B4" s="6" t="s">
        <v>62</v>
      </c>
      <c r="C4" s="6" t="s">
        <v>63</v>
      </c>
      <c r="D4" s="6" t="s">
        <v>64</v>
      </c>
      <c r="E4" s="6" t="s">
        <v>65</v>
      </c>
      <c r="F4" s="6" t="s">
        <v>66</v>
      </c>
      <c r="G4" s="6" t="s">
        <v>67</v>
      </c>
      <c r="H4" s="6" t="s">
        <v>68</v>
      </c>
      <c r="I4" s="6" t="s">
        <v>69</v>
      </c>
      <c r="J4" s="6" t="s">
        <v>70</v>
      </c>
      <c r="K4" s="6" t="s">
        <v>71</v>
      </c>
      <c r="L4" s="6" t="s">
        <v>72</v>
      </c>
      <c r="M4" s="25" t="s">
        <v>73</v>
      </c>
    </row>
    <row r="5" spans="1:13" ht="82.5" customHeight="1">
      <c r="A5" s="26" t="s">
        <v>263</v>
      </c>
      <c r="B5" s="27" t="s">
        <v>75</v>
      </c>
      <c r="C5" s="28" t="s">
        <v>264</v>
      </c>
      <c r="D5" s="23" t="s">
        <v>265</v>
      </c>
      <c r="E5" s="23" t="s">
        <v>266</v>
      </c>
      <c r="F5" s="21" t="s">
        <v>34</v>
      </c>
      <c r="G5" s="23"/>
      <c r="H5" s="23"/>
      <c r="I5" s="23"/>
      <c r="J5" s="23"/>
      <c r="K5" s="23"/>
      <c r="L5" s="29"/>
      <c r="M5" s="30">
        <f>IF(F5="Met",1,IF(F5="Partially Met",0.5,0))</f>
        <v>0</v>
      </c>
    </row>
    <row r="6" spans="1:13" ht="45" customHeight="1">
      <c r="A6" s="31" t="s">
        <v>263</v>
      </c>
      <c r="B6" s="32" t="s">
        <v>79</v>
      </c>
      <c r="C6" s="33" t="s">
        <v>128</v>
      </c>
      <c r="D6" s="34" t="s">
        <v>267</v>
      </c>
      <c r="E6" s="34" t="s">
        <v>89</v>
      </c>
      <c r="F6" s="21" t="s">
        <v>34</v>
      </c>
      <c r="G6" s="23"/>
      <c r="H6" s="23"/>
      <c r="I6" s="23"/>
      <c r="J6" s="23"/>
      <c r="K6" s="23"/>
      <c r="L6" s="29"/>
      <c r="M6" s="35">
        <f>IF(F6="Met",1,IF(F6="Partially Met",0.5,0))</f>
        <v>0</v>
      </c>
    </row>
    <row r="7" spans="1:13" ht="57.75" customHeight="1">
      <c r="A7" s="26" t="s">
        <v>263</v>
      </c>
      <c r="B7" s="27" t="s">
        <v>90</v>
      </c>
      <c r="C7" s="28" t="s">
        <v>268</v>
      </c>
      <c r="D7" s="23" t="s">
        <v>269</v>
      </c>
      <c r="E7" s="23" t="s">
        <v>270</v>
      </c>
      <c r="F7" s="21" t="s">
        <v>34</v>
      </c>
      <c r="G7" s="23"/>
      <c r="H7" s="23"/>
      <c r="I7" s="23"/>
      <c r="J7" s="23"/>
      <c r="K7" s="23"/>
      <c r="L7" s="29"/>
      <c r="M7" s="30">
        <f>IF(F7="Met",1,IF(F7="Partially Met",0.5,0))</f>
        <v>0</v>
      </c>
    </row>
    <row r="8" spans="1:13" ht="57.75" customHeight="1">
      <c r="A8" s="31" t="s">
        <v>263</v>
      </c>
      <c r="B8" s="32" t="s">
        <v>93</v>
      </c>
      <c r="C8" s="33" t="s">
        <v>271</v>
      </c>
      <c r="D8" s="34" t="s">
        <v>272</v>
      </c>
      <c r="E8" s="34" t="s">
        <v>273</v>
      </c>
      <c r="F8" s="21" t="s">
        <v>34</v>
      </c>
      <c r="G8" s="23"/>
      <c r="H8" s="23"/>
      <c r="I8" s="23"/>
      <c r="J8" s="23"/>
      <c r="K8" s="23"/>
      <c r="L8" s="29"/>
      <c r="M8" s="35">
        <f>IF(F8="Met",1,IF(F8="Partially Met",0.5,0))</f>
        <v>0</v>
      </c>
    </row>
  </sheetData>
  <sheetProtection sheet="1" objects="1" scenarios="1"/>
  <protectedRanges>
    <protectedRange sqref="F5:L8" name="Range1"/>
  </protectedRanges>
  <mergeCells count="3">
    <mergeCell ref="A1:L1"/>
    <mergeCell ref="A2:L2"/>
    <mergeCell ref="A3:L3"/>
  </mergeCells>
  <conditionalFormatting sqref="F5:F8">
    <cfRule type="cellIs" dxfId="11" priority="2" operator="equal">
      <formula>"Met"</formula>
    </cfRule>
    <cfRule type="cellIs" dxfId="10" priority="3" operator="equal">
      <formula>"Partially Met"</formula>
    </cfRule>
    <cfRule type="cellIs" dxfId="9" priority="4" operator="equal">
      <formula>"Not Met"</formula>
    </cfRule>
    <cfRule type="cellIs" dxfId="8" priority="5" operator="equal">
      <formula>"Not Started"</formula>
    </cfRule>
  </conditionalFormatting>
  <dataValidations count="1">
    <dataValidation type="list" sqref="F5:F8" xr:uid="{00000000-0002-0000-0800-000000000000}">
      <formula1>"Not Started,Not Met,Partially Met,Met"</formula1>
      <formula2>0</formula2>
    </dataValidation>
  </dataValidations>
  <pageMargins left="0.3" right="0.3" top="0.4" bottom="0.4" header="0.511811023622047" footer="0.511811023622047"/>
  <pageSetup paperSize="9"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9"/>
  <sheetViews>
    <sheetView showGridLines="0" zoomScaleNormal="100" workbookViewId="0">
      <pane ySplit="4" topLeftCell="A7" activePane="bottomLeft" state="frozen"/>
      <selection pane="bottomLeft" activeCell="B11" sqref="B11"/>
    </sheetView>
  </sheetViews>
  <sheetFormatPr defaultColWidth="8.5703125" defaultRowHeight="14.45"/>
  <cols>
    <col min="1" max="1" width="12.5703125" customWidth="1"/>
    <col min="2" max="2" width="9" customWidth="1"/>
    <col min="3" max="3" width="26" customWidth="1"/>
    <col min="4" max="4" width="42" customWidth="1"/>
    <col min="5" max="5" width="46" customWidth="1"/>
    <col min="6" max="6" width="15" customWidth="1"/>
    <col min="7" max="7" width="26" customWidth="1"/>
    <col min="8" max="8" width="16" customWidth="1"/>
    <col min="9" max="9" width="34" customWidth="1"/>
    <col min="10" max="10" width="30" customWidth="1"/>
    <col min="11" max="11" width="14" customWidth="1"/>
    <col min="12" max="12" width="12" customWidth="1"/>
    <col min="13" max="13" width="8" hidden="1" customWidth="1"/>
  </cols>
  <sheetData>
    <row r="1" spans="1:13" ht="21.75" customHeight="1">
      <c r="A1" s="43" t="s">
        <v>274</v>
      </c>
      <c r="B1" s="43"/>
      <c r="C1" s="43"/>
      <c r="D1" s="43"/>
      <c r="E1" s="43"/>
      <c r="F1" s="43"/>
      <c r="G1" s="43"/>
      <c r="H1" s="43"/>
      <c r="I1" s="43"/>
      <c r="J1" s="43"/>
      <c r="K1" s="43"/>
      <c r="L1" s="43"/>
    </row>
    <row r="2" spans="1:13" ht="30" customHeight="1">
      <c r="A2" s="44" t="s">
        <v>275</v>
      </c>
      <c r="B2" s="44"/>
      <c r="C2" s="44"/>
      <c r="D2" s="44"/>
      <c r="E2" s="44"/>
      <c r="F2" s="44"/>
      <c r="G2" s="44"/>
      <c r="H2" s="44"/>
      <c r="I2" s="44"/>
      <c r="J2" s="44"/>
      <c r="K2" s="44"/>
      <c r="L2" s="44"/>
    </row>
    <row r="3" spans="1:13" ht="30" customHeight="1">
      <c r="A3" s="45" t="s">
        <v>60</v>
      </c>
      <c r="B3" s="45"/>
      <c r="C3" s="45"/>
      <c r="D3" s="45"/>
      <c r="E3" s="45"/>
      <c r="F3" s="45"/>
      <c r="G3" s="45"/>
      <c r="H3" s="45"/>
      <c r="I3" s="45"/>
      <c r="J3" s="45"/>
      <c r="K3" s="45"/>
      <c r="L3" s="45"/>
    </row>
    <row r="4" spans="1:13" ht="39.75" customHeight="1">
      <c r="A4" s="6" t="s">
        <v>61</v>
      </c>
      <c r="B4" s="6" t="s">
        <v>62</v>
      </c>
      <c r="C4" s="6" t="s">
        <v>63</v>
      </c>
      <c r="D4" s="6" t="s">
        <v>64</v>
      </c>
      <c r="E4" s="6" t="s">
        <v>65</v>
      </c>
      <c r="F4" s="6" t="s">
        <v>66</v>
      </c>
      <c r="G4" s="6" t="s">
        <v>67</v>
      </c>
      <c r="H4" s="6" t="s">
        <v>68</v>
      </c>
      <c r="I4" s="6" t="s">
        <v>69</v>
      </c>
      <c r="J4" s="6" t="s">
        <v>70</v>
      </c>
      <c r="K4" s="6" t="s">
        <v>71</v>
      </c>
      <c r="L4" s="6" t="s">
        <v>72</v>
      </c>
      <c r="M4" s="25" t="s">
        <v>73</v>
      </c>
    </row>
    <row r="5" spans="1:13" ht="82.5" customHeight="1">
      <c r="A5" s="26" t="s">
        <v>276</v>
      </c>
      <c r="B5" s="27" t="s">
        <v>75</v>
      </c>
      <c r="C5" s="28" t="s">
        <v>277</v>
      </c>
      <c r="D5" s="23" t="s">
        <v>278</v>
      </c>
      <c r="E5" s="23" t="s">
        <v>279</v>
      </c>
      <c r="F5" s="21" t="s">
        <v>34</v>
      </c>
      <c r="G5" s="23"/>
      <c r="H5" s="23"/>
      <c r="I5" s="23"/>
      <c r="J5" s="23"/>
      <c r="K5" s="23"/>
      <c r="L5" s="29"/>
      <c r="M5" s="30">
        <f>IF(F5="Met",1,IF(F5="Partially Met",0.5,0))</f>
        <v>0</v>
      </c>
    </row>
    <row r="6" spans="1:13" ht="82.5" customHeight="1">
      <c r="A6" s="31" t="s">
        <v>280</v>
      </c>
      <c r="B6" s="32" t="s">
        <v>75</v>
      </c>
      <c r="C6" s="33" t="s">
        <v>281</v>
      </c>
      <c r="D6" s="34" t="s">
        <v>282</v>
      </c>
      <c r="E6" s="34" t="s">
        <v>283</v>
      </c>
      <c r="F6" s="21" t="s">
        <v>34</v>
      </c>
      <c r="G6" s="23"/>
      <c r="H6" s="23"/>
      <c r="I6" s="23"/>
      <c r="J6" s="23"/>
      <c r="K6" s="23"/>
      <c r="L6" s="29"/>
      <c r="M6" s="35">
        <f>IF(F6="Met",1,IF(F6="Partially Met",0.5,0))</f>
        <v>0</v>
      </c>
    </row>
    <row r="7" spans="1:13" ht="108" customHeight="1">
      <c r="A7" s="26" t="s">
        <v>280</v>
      </c>
      <c r="B7" s="27" t="s">
        <v>79</v>
      </c>
      <c r="C7" s="28" t="s">
        <v>284</v>
      </c>
      <c r="D7" s="23" t="s">
        <v>285</v>
      </c>
      <c r="E7" s="23" t="s">
        <v>286</v>
      </c>
      <c r="F7" s="21" t="s">
        <v>34</v>
      </c>
      <c r="G7" s="23"/>
      <c r="H7" s="23"/>
      <c r="I7" s="23"/>
      <c r="J7" s="23"/>
      <c r="K7" s="23"/>
      <c r="L7" s="29"/>
      <c r="M7" s="30">
        <f>IF(F7="Met",1,IF(F7="Partially Met",0.5,0))</f>
        <v>0</v>
      </c>
    </row>
    <row r="8" spans="1:13" ht="45" customHeight="1">
      <c r="A8" s="31" t="s">
        <v>287</v>
      </c>
      <c r="B8" s="32" t="s">
        <v>75</v>
      </c>
      <c r="C8" s="33" t="s">
        <v>288</v>
      </c>
      <c r="D8" s="34" t="s">
        <v>289</v>
      </c>
      <c r="E8" s="34" t="s">
        <v>89</v>
      </c>
      <c r="F8" s="21" t="s">
        <v>34</v>
      </c>
      <c r="G8" s="23"/>
      <c r="H8" s="23"/>
      <c r="I8" s="23"/>
      <c r="J8" s="23"/>
      <c r="K8" s="23"/>
      <c r="L8" s="29"/>
      <c r="M8" s="35">
        <f>IF(F8="Met",1,IF(F8="Partially Met",0.5,0))</f>
        <v>0</v>
      </c>
    </row>
    <row r="9" spans="1:13" ht="33.75" customHeight="1">
      <c r="A9" s="26" t="s">
        <v>287</v>
      </c>
      <c r="B9" s="27" t="s">
        <v>79</v>
      </c>
      <c r="C9" s="28" t="s">
        <v>290</v>
      </c>
      <c r="D9" s="23" t="s">
        <v>291</v>
      </c>
      <c r="E9" s="23" t="s">
        <v>89</v>
      </c>
      <c r="F9" s="21" t="s">
        <v>34</v>
      </c>
      <c r="G9" s="23"/>
      <c r="H9" s="23"/>
      <c r="I9" s="23"/>
      <c r="J9" s="23"/>
      <c r="K9" s="23"/>
      <c r="L9" s="29"/>
      <c r="M9" s="30">
        <f>IF(F9="Met",1,IF(F9="Partially Met",0.5,0))</f>
        <v>0</v>
      </c>
    </row>
  </sheetData>
  <sheetProtection sheet="1" objects="1" scenarios="1"/>
  <protectedRanges>
    <protectedRange sqref="F5:L9" name="Range1"/>
  </protectedRanges>
  <mergeCells count="3">
    <mergeCell ref="A1:L1"/>
    <mergeCell ref="A2:L2"/>
    <mergeCell ref="A3:L3"/>
  </mergeCells>
  <conditionalFormatting sqref="F5:F9">
    <cfRule type="cellIs" dxfId="7" priority="2" operator="equal">
      <formula>"Met"</formula>
    </cfRule>
    <cfRule type="cellIs" dxfId="6" priority="3" operator="equal">
      <formula>"Partially Met"</formula>
    </cfRule>
    <cfRule type="cellIs" dxfId="5" priority="4" operator="equal">
      <formula>"Not Met"</formula>
    </cfRule>
    <cfRule type="cellIs" dxfId="4" priority="5" operator="equal">
      <formula>"Not Started"</formula>
    </cfRule>
  </conditionalFormatting>
  <dataValidations count="1">
    <dataValidation type="list" sqref="F5:F9" xr:uid="{00000000-0002-0000-0900-000000000000}">
      <formula1>"Not Started,Not Met,Partially Met,Met"</formula1>
      <formula2>0</formula2>
    </dataValidation>
  </dataValidations>
  <pageMargins left="0.3" right="0.3" top="0.4" bottom="0.4" header="0.511811023622047" footer="0.511811023622047"/>
  <pageSetup paperSize="9"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4C80B69DBAB142831520482D199CE3" ma:contentTypeVersion="18" ma:contentTypeDescription="Create a new document." ma:contentTypeScope="" ma:versionID="64a423920d5f62dd775a651fb05cdd55">
  <xsd:schema xmlns:xsd="http://www.w3.org/2001/XMLSchema" xmlns:xs="http://www.w3.org/2001/XMLSchema" xmlns:p="http://schemas.microsoft.com/office/2006/metadata/properties" xmlns:ns2="59dd2051-0c06-45ca-a7cd-7d620b29fc52" xmlns:ns3="a530f358-089e-449e-8ce6-0d761f82e9ab" targetNamespace="http://schemas.microsoft.com/office/2006/metadata/properties" ma:root="true" ma:fieldsID="e3fb1001b5200d28cf83ddda58edf449" ns2:_="" ns3:_="">
    <xsd:import namespace="59dd2051-0c06-45ca-a7cd-7d620b29fc52"/>
    <xsd:import namespace="a530f358-089e-449e-8ce6-0d761f82e9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d2051-0c06-45ca-a7cd-7d620b29fc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4c5ea74-d56c-488c-8f42-661e14919e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30f358-089e-449e-8ce6-0d761f82e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c47a529-e842-499a-866a-1c982b41ebbb}" ma:internalName="TaxCatchAll" ma:showField="CatchAllData" ma:web="a530f358-089e-449e-8ce6-0d761f82e9ab">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30f358-089e-449e-8ce6-0d761f82e9ab" xsi:nil="true"/>
    <lcf76f155ced4ddcb4097134ff3c332f xmlns="59dd2051-0c06-45ca-a7cd-7d620b29fc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B0BB9D-3FD3-4E9B-9A00-6482F9143C97}"/>
</file>

<file path=customXml/itemProps2.xml><?xml version="1.0" encoding="utf-8"?>
<ds:datastoreItem xmlns:ds="http://schemas.openxmlformats.org/officeDocument/2006/customXml" ds:itemID="{E7E58892-D5CF-4552-8EC4-C1E00941BC6F}"/>
</file>

<file path=customXml/itemProps3.xml><?xml version="1.0" encoding="utf-8"?>
<ds:datastoreItem xmlns:ds="http://schemas.openxmlformats.org/officeDocument/2006/customXml" ds:itemID="{5854B3F9-5E80-481B-8971-66E24C47E7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2026-06-10T01:15:56Z</dcterms:created>
  <dcterms:modified xsi:type="dcterms:W3CDTF">2026-07-28T13:35:13Z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0x010100DC4C80B69DBAB142831520482D199CE3</vt:lpwstr>
  </property>
  <property fmtid="{D5CDD505-2E9C-101B-9397-08002B2CF9AE}" pid="3" name="MediaServiceImageTags">
    <vt:lpwstr/>
  </property>
</Properties>
</file>