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chaelM\Desktop\filesToFix\"/>
    </mc:Choice>
  </mc:AlternateContent>
  <bookViews>
    <workbookView xWindow="0" yWindow="0" windowWidth="24000" windowHeight="9735" firstSheet="1" activeTab="3"/>
  </bookViews>
  <sheets>
    <sheet name="Training Summary Checklist" sheetId="1" r:id="rId1"/>
    <sheet name="Pre &amp; Post Training VDH List" sheetId="2" r:id="rId2"/>
    <sheet name="Pre &amp; Post Training Full List" sheetId="3" r:id="rId3"/>
    <sheet name="Continuing Education Contact Hr" sheetId="4" r:id="rId4"/>
    <sheet name="Standardization" sheetId="5" r:id="rId5"/>
  </sheets>
  <calcPr calcId="152511"/>
  <fileRecoveryPr repairLoad="1"/>
</workbook>
</file>

<file path=xl/calcChain.xml><?xml version="1.0" encoding="utf-8"?>
<calcChain xmlns="http://schemas.openxmlformats.org/spreadsheetml/2006/main">
  <c r="K68" i="4" l="1"/>
  <c r="G68" i="4"/>
  <c r="K49" i="4"/>
  <c r="I49" i="4"/>
  <c r="G49" i="4"/>
  <c r="K43" i="4"/>
  <c r="I43" i="4"/>
  <c r="L22" i="5"/>
  <c r="K22" i="5"/>
  <c r="H22" i="5"/>
  <c r="F22" i="5"/>
  <c r="K20" i="5"/>
  <c r="K19" i="5"/>
  <c r="K18" i="5"/>
  <c r="F18" i="5"/>
  <c r="G17" i="5"/>
  <c r="K10" i="5"/>
  <c r="K9" i="5"/>
  <c r="K7" i="5"/>
  <c r="D19" i="4"/>
  <c r="E17" i="4"/>
  <c r="D17" i="4"/>
  <c r="C17" i="4"/>
  <c r="E16" i="4"/>
  <c r="C16" i="4"/>
  <c r="B16" i="4"/>
  <c r="C13" i="4"/>
  <c r="E12" i="4"/>
  <c r="D12" i="4"/>
  <c r="C12" i="4"/>
</calcChain>
</file>

<file path=xl/sharedStrings.xml><?xml version="1.0" encoding="utf-8"?>
<sst xmlns="http://schemas.openxmlformats.org/spreadsheetml/2006/main" count="499" uniqueCount="273">
  <si>
    <r>
      <rPr>
        <b/>
        <sz val="14"/>
        <color theme="0"/>
        <rFont val="Calibri"/>
        <family val="2"/>
        <scheme val="minor"/>
      </rPr>
      <t>Summary of Training For Each EHS to Meet Standard 2:</t>
    </r>
    <r>
      <rPr>
        <b/>
        <sz val="11"/>
        <color theme="0"/>
        <rFont val="Calibri"/>
        <family val="2"/>
        <scheme val="minor"/>
      </rPr>
      <t xml:space="preserve"> Dates of Hire, Completion of Curriculum, Field Training, 25 Joint and 25 Indpendent Inspections, and Continuing Education Contact Hours</t>
    </r>
  </si>
  <si>
    <t>No.</t>
  </si>
  <si>
    <t>Employee Name</t>
  </si>
  <si>
    <t>Date of Hire or Assignment to the Retail Food Program</t>
  </si>
  <si>
    <r>
      <t xml:space="preserve">Completion of </t>
    </r>
    <r>
      <rPr>
        <b/>
        <u/>
        <sz val="11"/>
        <color theme="1"/>
        <rFont val="Calibri"/>
        <family val="2"/>
        <scheme val="minor"/>
      </rPr>
      <t xml:space="preserve">Training Pre-requisite </t>
    </r>
    <r>
      <rPr>
        <sz val="11"/>
        <color theme="1"/>
        <rFont val="Calibri"/>
        <family val="2"/>
        <scheme val="minor"/>
      </rPr>
      <t>(“Pre”) Curriculum* (Prior to conducting independent inspections)</t>
    </r>
  </si>
  <si>
    <r>
      <t xml:space="preserve">Completion of a Minimum 25 Joint Field Training </t>
    </r>
    <r>
      <rPr>
        <b/>
        <u/>
        <sz val="11"/>
        <color theme="1"/>
        <rFont val="Calibri"/>
        <family val="2"/>
        <scheme val="minor"/>
      </rPr>
      <t xml:space="preserve">Inspections* </t>
    </r>
    <r>
      <rPr>
        <b/>
        <sz val="11"/>
        <color theme="1"/>
        <rFont val="Calibri"/>
        <family val="2"/>
        <scheme val="minor"/>
      </rPr>
      <t>AND (successful completion of a field training process similar to the CFP Field Training Manual in Appendix B-2)</t>
    </r>
  </si>
  <si>
    <r>
      <t xml:space="preserve">Completion of a Minimum 25 Independent </t>
    </r>
    <r>
      <rPr>
        <b/>
        <u/>
        <sz val="11"/>
        <color theme="1"/>
        <rFont val="Calibri"/>
        <family val="2"/>
        <scheme val="minor"/>
      </rPr>
      <t>Inspections AND “Post” Curriculum Courses*  (within 18 months of hire or assignment to the Retail Food Program)</t>
    </r>
  </si>
  <si>
    <r>
      <t xml:space="preserve">Completion of Field </t>
    </r>
    <r>
      <rPr>
        <b/>
        <u/>
        <sz val="11"/>
        <color theme="1"/>
        <rFont val="Calibri"/>
        <family val="2"/>
        <scheme val="minor"/>
      </rPr>
      <t xml:space="preserve">Standardization*   </t>
    </r>
    <r>
      <rPr>
        <b/>
        <sz val="11"/>
        <color theme="1"/>
        <rFont val="Calibri"/>
        <family val="2"/>
        <scheme val="minor"/>
      </rPr>
      <t xml:space="preserve">                    </t>
    </r>
    <r>
      <rPr>
        <sz val="11"/>
        <color theme="1"/>
        <rFont val="Calibri"/>
        <family val="2"/>
        <scheme val="minor"/>
      </rPr>
      <t>(within 18 months of hire or assignment to the Retail Food Program)</t>
    </r>
  </si>
  <si>
    <t>Completed Minimum of 20 Education Contact Hours Every 3 Years</t>
  </si>
  <si>
    <t>Meets the Standard 2 Criteria YES or NO</t>
  </si>
  <si>
    <t>Completion of Field Training Process Similar to CFP Field Training</t>
  </si>
  <si>
    <t>25 Joint Inspections Completed</t>
  </si>
  <si>
    <t>25 Indepment Inspectinos Completed</t>
  </si>
  <si>
    <t>Post Curriculum Courses Completed</t>
  </si>
  <si>
    <t>Eric Myers</t>
  </si>
  <si>
    <t>10/10/2008*</t>
  </si>
  <si>
    <t>Yes--Affidavit signed &amp; in binder</t>
  </si>
  <si>
    <t>‡</t>
  </si>
  <si>
    <t>DSO Standardized 1/1/2009</t>
  </si>
  <si>
    <t>Yes</t>
  </si>
  <si>
    <t>Reed Cranford</t>
  </si>
  <si>
    <t>Yes-Affidavit signed &amp; in binder</t>
  </si>
  <si>
    <t>Affidavit needed, Only have 1 recorded from VENIS</t>
  </si>
  <si>
    <t>Have record of 19 inspectiosn listed in VENIS, not 25</t>
  </si>
  <si>
    <t xml:space="preserve"> except for Conducting a Food Hazard Review FD104, and ICS-200</t>
  </si>
  <si>
    <t>Completed in  9 months</t>
  </si>
  <si>
    <t>Archer Campbell</t>
  </si>
  <si>
    <t>10/8/2007*</t>
  </si>
  <si>
    <t>11/25/2008; DSO Standardized on 8/31/2009</t>
  </si>
  <si>
    <t>Susan Crawhorn</t>
  </si>
  <si>
    <t>Yes (Affidavit in binder)</t>
  </si>
  <si>
    <r>
      <t>     </t>
    </r>
    <r>
      <rPr>
        <b/>
        <sz val="11"/>
        <color theme="1"/>
        <rFont val="Calibri"/>
        <family val="2"/>
      </rPr>
      <t>‡</t>
    </r>
  </si>
  <si>
    <t>N/A (standardized less than 3 years ago)</t>
  </si>
  <si>
    <t>Completed 11/18/13, 35 inspections</t>
  </si>
  <si>
    <t>Completed 12/13/13</t>
  </si>
  <si>
    <t>   ‡</t>
  </si>
  <si>
    <t>Completed in 9 months</t>
  </si>
  <si>
    <t>Eric Stutz</t>
  </si>
  <si>
    <t>(Have record of 23 inspections listed in VENIS, not 25)</t>
  </si>
  <si>
    <t>Completed in 11 months</t>
  </si>
  <si>
    <t>Tom Eick</t>
  </si>
  <si>
    <t>Affidavit needed</t>
  </si>
  <si>
    <t>Only has record of 1 independent inspection in VENIS, not 25</t>
  </si>
  <si>
    <t>No</t>
  </si>
  <si>
    <t>Alan Mazvrowski</t>
  </si>
  <si>
    <t>Yes (3/12/2013) (27 joint inspections)</t>
  </si>
  <si>
    <t>Yes (6/11/2013) (26 inspections)</t>
  </si>
  <si>
    <t>1/9/2012, except for FEMA ICS courses,    ‡</t>
  </si>
  <si>
    <t>Jason Fulton</t>
  </si>
  <si>
    <t>Yes (2/15/2013) *hard copy from lynchburg in binder</t>
  </si>
  <si>
    <t>11/4/2011    ‡</t>
  </si>
  <si>
    <t>Completed 2 weeks before hire (in Lynchburg, VA)</t>
  </si>
  <si>
    <t>Julia Wonch</t>
  </si>
  <si>
    <t>N/A (recently hired 5-2014, not yet standardized)</t>
  </si>
  <si>
    <t>Ninety percent (90%) of the staff must meet each training element for the Jurisdiction to meet Standard 2 – Trained Regulatory Staff</t>
  </si>
  <si>
    <t>Based on the documentation from this worksheet, record your findings for each of the items on the Standard 2:  Program Self-Assessment and Verification Audit Form</t>
  </si>
  <si>
    <t>‡: The VDH coursework includes the topics from both the pre- and post-curriculum courses.</t>
  </si>
  <si>
    <t>*For the EHS's hired before 2008, VDH did not yet have a standardization process nor a curriculm that meets the current standard, so those EHS's were standardized and then took those courses as soon as those courses were made available to them.</t>
  </si>
  <si>
    <t>EHS</t>
  </si>
  <si>
    <t>Dates of Completion of Training Curriculum From VDH's Curriculum List For Each EHS</t>
  </si>
  <si>
    <t>Instructions</t>
  </si>
  <si>
    <t xml:space="preserve">Training Curriculum </t>
  </si>
  <si>
    <t>Name of EHS</t>
  </si>
  <si>
    <t>To get a list of VDH courses completed there are two options</t>
  </si>
  <si>
    <t>Pre-Requisite ("Pre") Curriculum Courses</t>
  </si>
  <si>
    <t>1. Have each EHS download their TRAIN transcript from TRAIN</t>
  </si>
  <si>
    <r>
      <t xml:space="preserve"> </t>
    </r>
    <r>
      <rPr>
        <sz val="11"/>
        <color theme="1"/>
        <rFont val="Calibri"/>
        <family val="2"/>
        <scheme val="minor"/>
      </rPr>
      <t>i.</t>
    </r>
    <r>
      <rPr>
        <sz val="11"/>
        <color theme="1"/>
        <rFont val="Calibri"/>
        <family val="2"/>
        <scheme val="minor"/>
      </rPr>
      <t xml:space="preserve">      </t>
    </r>
    <r>
      <rPr>
        <sz val="11"/>
        <color theme="1"/>
        <rFont val="Calibri"/>
        <family val="2"/>
        <scheme val="minor"/>
      </rPr>
      <t>Public Health Principles and Communication</t>
    </r>
  </si>
  <si>
    <t>10/10/2008, 12/12/2011, 9/13/2012</t>
  </si>
  <si>
    <t>4/4/2008, 8/2/2010</t>
  </si>
  <si>
    <t>2. Search in VENIS/HealthSpace</t>
  </si>
  <si>
    <t xml:space="preserve">                    1. Public Health Priniciples (90) FDA36</t>
  </si>
  <si>
    <t>How to Search for records of completing VDH Courses:</t>
  </si>
  <si>
    <t xml:space="preserve">                    2. Communication Skills for Regulators</t>
  </si>
  <si>
    <t>-</t>
  </si>
  <si>
    <t>1. After logging in to VENIS, go to EHS Live, and look at the Main Menu</t>
  </si>
  <si>
    <t xml:space="preserve"> ii.      Food Safety Microbiology (Part 1, 2, and 3)</t>
  </si>
  <si>
    <t>12/12/2011, 9/11/2012</t>
  </si>
  <si>
    <t>2. Click on "Office"</t>
  </si>
  <si>
    <r>
      <t xml:space="preserve"> </t>
    </r>
    <r>
      <rPr>
        <sz val="11"/>
        <color theme="1"/>
        <rFont val="Calibri"/>
        <family val="2"/>
        <scheme val="minor"/>
      </rPr>
      <t>iii.</t>
    </r>
    <r>
      <rPr>
        <sz val="11"/>
        <color theme="1"/>
        <rFont val="Calibri"/>
        <family val="2"/>
        <scheme val="minor"/>
      </rPr>
      <t xml:space="preserve">      </t>
    </r>
    <r>
      <rPr>
        <sz val="11"/>
        <color theme="1"/>
        <rFont val="Calibri"/>
        <family val="2"/>
        <scheme val="minor"/>
      </rPr>
      <t>Food Safety Laws, Statutes, and Regulations</t>
    </r>
  </si>
  <si>
    <t>12/12/2011, 10/5/2012</t>
  </si>
  <si>
    <t>* = Dates from handwritten notes written on side of "Promotion from EHS…" Policy 3.7 in his file in file drawer</t>
  </si>
  <si>
    <r>
      <t xml:space="preserve"> </t>
    </r>
    <r>
      <rPr>
        <sz val="11"/>
        <color theme="1"/>
        <rFont val="Calibri"/>
        <family val="2"/>
        <scheme val="minor"/>
      </rPr>
      <t>iv.</t>
    </r>
    <r>
      <rPr>
        <sz val="11"/>
        <color theme="1"/>
        <rFont val="Calibri"/>
        <family val="2"/>
        <scheme val="minor"/>
      </rPr>
      <t xml:space="preserve">      </t>
    </r>
    <r>
      <rPr>
        <sz val="11"/>
        <color theme="1"/>
        <rFont val="Calibri"/>
        <family val="2"/>
        <scheme val="minor"/>
      </rPr>
      <t>Plan Review</t>
    </r>
  </si>
  <si>
    <r>
      <t xml:space="preserve">   </t>
    </r>
    <r>
      <rPr>
        <sz val="11"/>
        <color theme="1"/>
        <rFont val="Calibri"/>
        <family val="2"/>
        <scheme val="minor"/>
      </rPr>
      <t>v.</t>
    </r>
    <r>
      <rPr>
        <sz val="11"/>
        <color theme="1"/>
        <rFont val="Calibri"/>
        <family val="2"/>
        <scheme val="minor"/>
      </rPr>
      <t xml:space="preserve">      </t>
    </r>
    <r>
      <rPr>
        <sz val="11"/>
        <color theme="1"/>
        <rFont val="Calibri"/>
        <family val="2"/>
        <scheme val="minor"/>
      </rPr>
      <t>Process HACCP</t>
    </r>
  </si>
  <si>
    <t>11/6/2006, 11/8/2012</t>
  </si>
  <si>
    <t>8/6/2007, 5/6/2008</t>
  </si>
  <si>
    <r>
      <t xml:space="preserve"> </t>
    </r>
    <r>
      <rPr>
        <sz val="11"/>
        <color theme="1"/>
        <rFont val="Calibri"/>
        <family val="2"/>
        <scheme val="minor"/>
      </rPr>
      <t>vi.</t>
    </r>
    <r>
      <rPr>
        <sz val="11"/>
        <color theme="1"/>
        <rFont val="Calibri"/>
        <family val="2"/>
        <scheme val="minor"/>
      </rPr>
      <t xml:space="preserve">      </t>
    </r>
    <r>
      <rPr>
        <sz val="11"/>
        <color theme="1"/>
        <rFont val="Calibri"/>
        <family val="2"/>
        <scheme val="minor"/>
      </rPr>
      <t>Foodborne Illness Investigations for EH</t>
    </r>
  </si>
  <si>
    <t>12/12/2011, 11/7/2012</t>
  </si>
  <si>
    <t>12/1/2008*</t>
  </si>
  <si>
    <t>vii.    FD170/Applications of the Basics of Inspection &amp; Investigation</t>
  </si>
  <si>
    <t>*</t>
  </si>
  <si>
    <t>Curriculum ("Post") Courses*</t>
  </si>
  <si>
    <r>
      <t xml:space="preserve">     </t>
    </r>
    <r>
      <rPr>
        <sz val="11"/>
        <color theme="1"/>
        <rFont val="Calibri"/>
        <family val="2"/>
        <scheme val="minor"/>
      </rPr>
      <t>i.</t>
    </r>
    <r>
      <rPr>
        <sz val="7"/>
        <color theme="1"/>
        <rFont val="Times New Roman"/>
        <family val="1"/>
      </rPr>
      <t xml:space="preserve">      </t>
    </r>
    <r>
      <rPr>
        <sz val="11"/>
        <color theme="1"/>
        <rFont val="Calibri"/>
        <family val="2"/>
        <scheme val="minor"/>
      </rPr>
      <t>Microbiology-Food Microbiological Control</t>
    </r>
  </si>
  <si>
    <r>
      <t xml:space="preserve">                      1.</t>
    </r>
    <r>
      <rPr>
        <sz val="7"/>
        <color theme="1"/>
        <rFont val="Times New Roman"/>
        <family val="1"/>
      </rPr>
      <t xml:space="preserve">       </t>
    </r>
    <r>
      <rPr>
        <sz val="11"/>
        <color theme="1"/>
        <rFont val="Calibri"/>
        <family val="2"/>
        <scheme val="minor"/>
      </rPr>
      <t xml:space="preserve"> Control by Retorting (90) MIC10</t>
    </r>
  </si>
  <si>
    <r>
      <t xml:space="preserve">                      2.</t>
    </r>
    <r>
      <rPr>
        <sz val="7"/>
        <color theme="1"/>
        <rFont val="Times New Roman"/>
        <family val="1"/>
      </rPr>
      <t xml:space="preserve">       </t>
    </r>
    <r>
      <rPr>
        <sz val="11"/>
        <color theme="1"/>
        <rFont val="Calibri"/>
        <family val="2"/>
        <scheme val="minor"/>
      </rPr>
      <t>Technology-Based Food Processes (120) MIC11</t>
    </r>
  </si>
  <si>
    <r>
      <t xml:space="preserve">                      3.</t>
    </r>
    <r>
      <rPr>
        <sz val="7"/>
        <color theme="1"/>
        <rFont val="Times New Roman"/>
        <family val="1"/>
      </rPr>
      <t xml:space="preserve">       </t>
    </r>
    <r>
      <rPr>
        <sz val="11"/>
        <color theme="1"/>
        <rFont val="Calibri"/>
        <family val="2"/>
        <scheme val="minor"/>
      </rPr>
      <t>Natural Toxins (90) MIC12</t>
    </r>
  </si>
  <si>
    <r>
      <t xml:space="preserve"> </t>
    </r>
    <r>
      <rPr>
        <sz val="11"/>
        <color theme="1"/>
        <rFont val="Calibri"/>
        <family val="2"/>
        <scheme val="minor"/>
      </rPr>
      <t>ii.</t>
    </r>
    <r>
      <rPr>
        <sz val="7"/>
        <color theme="1"/>
        <rFont val="Times New Roman"/>
        <family val="1"/>
      </rPr>
      <t xml:space="preserve">      </t>
    </r>
    <r>
      <rPr>
        <sz val="11"/>
        <color theme="1"/>
        <rFont val="Calibri"/>
        <family val="2"/>
        <scheme val="minor"/>
      </rPr>
      <t>HACCP</t>
    </r>
  </si>
  <si>
    <t xml:space="preserve">                      1. Overview of HACCP (60) FDA16</t>
  </si>
  <si>
    <r>
      <t xml:space="preserve">                      </t>
    </r>
    <r>
      <rPr>
        <sz val="7"/>
        <color theme="1"/>
        <rFont val="Times New Roman"/>
        <family val="1"/>
      </rPr>
      <t xml:space="preserve"> </t>
    </r>
    <r>
      <rPr>
        <sz val="11"/>
        <color theme="1"/>
        <rFont val="Calibri"/>
        <family val="2"/>
        <scheme val="minor"/>
      </rPr>
      <t>2. Prerequisite Programs &amp; Preliminary Steps (60) FDA17</t>
    </r>
  </si>
  <si>
    <r>
      <t xml:space="preserve">                      </t>
    </r>
    <r>
      <rPr>
        <sz val="7"/>
        <color theme="1"/>
        <rFont val="Times New Roman"/>
        <family val="1"/>
      </rPr>
      <t xml:space="preserve"> </t>
    </r>
    <r>
      <rPr>
        <sz val="11"/>
        <color theme="1"/>
        <rFont val="Calibri"/>
        <family val="2"/>
        <scheme val="minor"/>
      </rPr>
      <t>3. The Principles (60) FDA18</t>
    </r>
  </si>
  <si>
    <r>
      <t xml:space="preserve">  </t>
    </r>
    <r>
      <rPr>
        <sz val="11"/>
        <color theme="1"/>
        <rFont val="Calibri"/>
        <family val="2"/>
        <scheme val="minor"/>
      </rPr>
      <t>iii.</t>
    </r>
    <r>
      <rPr>
        <sz val="7"/>
        <color theme="1"/>
        <rFont val="Times New Roman"/>
        <family val="1"/>
      </rPr>
      <t xml:space="preserve">      </t>
    </r>
    <r>
      <rPr>
        <sz val="11"/>
        <color theme="1"/>
        <rFont val="Calibri"/>
        <family val="2"/>
        <scheme val="minor"/>
      </rPr>
      <t>Allergen Management-1. Food Allergens (60) FD252</t>
    </r>
  </si>
  <si>
    <r>
      <t xml:space="preserve"> </t>
    </r>
    <r>
      <rPr>
        <sz val="11"/>
        <color theme="1"/>
        <rFont val="Calibri"/>
        <family val="2"/>
        <scheme val="minor"/>
      </rPr>
      <t>iv.</t>
    </r>
    <r>
      <rPr>
        <sz val="7"/>
        <color theme="1"/>
        <rFont val="Times New Roman"/>
        <family val="1"/>
      </rPr>
      <t xml:space="preserve">      </t>
    </r>
    <r>
      <rPr>
        <sz val="11"/>
        <color theme="1"/>
        <rFont val="Calibri"/>
        <family val="2"/>
        <scheme val="minor"/>
      </rPr>
      <t>Epidemiology</t>
    </r>
  </si>
  <si>
    <r>
      <t xml:space="preserve">                      1.</t>
    </r>
    <r>
      <rPr>
        <sz val="7"/>
        <color theme="1"/>
        <rFont val="Times New Roman"/>
        <family val="1"/>
      </rPr>
      <t xml:space="preserve">       </t>
    </r>
    <r>
      <rPr>
        <sz val="11"/>
        <color theme="1"/>
        <rFont val="Calibri"/>
        <family val="2"/>
        <scheme val="minor"/>
      </rPr>
      <t>Collecting Surveillance Data (90) FI01</t>
    </r>
  </si>
  <si>
    <r>
      <t xml:space="preserve">                      2.</t>
    </r>
    <r>
      <rPr>
        <sz val="7"/>
        <color theme="1"/>
        <rFont val="Times New Roman"/>
        <family val="1"/>
      </rPr>
      <t xml:space="preserve">       </t>
    </r>
    <r>
      <rPr>
        <sz val="11"/>
        <color theme="1"/>
        <rFont val="Calibri"/>
        <family val="2"/>
        <scheme val="minor"/>
      </rPr>
      <t>Beginning the Investigation (90) FI02</t>
    </r>
  </si>
  <si>
    <r>
      <t xml:space="preserve">                      3.</t>
    </r>
    <r>
      <rPr>
        <sz val="7"/>
        <color theme="1"/>
        <rFont val="Times New Roman"/>
        <family val="1"/>
      </rPr>
      <t xml:space="preserve">       </t>
    </r>
    <r>
      <rPr>
        <sz val="11"/>
        <color theme="1"/>
        <rFont val="Calibri"/>
        <family val="2"/>
        <scheme val="minor"/>
      </rPr>
      <t>Expanding the Investigation (90) FI03</t>
    </r>
  </si>
  <si>
    <r>
      <t xml:space="preserve">                      4.</t>
    </r>
    <r>
      <rPr>
        <sz val="7"/>
        <color theme="1"/>
        <rFont val="Times New Roman"/>
        <family val="1"/>
      </rPr>
      <t xml:space="preserve">       </t>
    </r>
    <r>
      <rPr>
        <sz val="11"/>
        <color theme="1"/>
        <rFont val="Calibri"/>
        <family val="2"/>
        <scheme val="minor"/>
      </rPr>
      <t>Conducting a Food Hazard Review (90) F104</t>
    </r>
  </si>
  <si>
    <r>
      <t xml:space="preserve">                      5.</t>
    </r>
    <r>
      <rPr>
        <sz val="7"/>
        <color theme="1"/>
        <rFont val="Times New Roman"/>
        <family val="1"/>
      </rPr>
      <t xml:space="preserve">       </t>
    </r>
    <r>
      <rPr>
        <sz val="11"/>
        <color theme="1"/>
        <rFont val="Calibri"/>
        <family val="2"/>
        <scheme val="minor"/>
      </rPr>
      <t>Epidemiological Statistics (90) FI05</t>
    </r>
  </si>
  <si>
    <r>
      <t xml:space="preserve">                      6.</t>
    </r>
    <r>
      <rPr>
        <sz val="7"/>
        <color theme="1"/>
        <rFont val="Times New Roman"/>
        <family val="1"/>
      </rPr>
      <t xml:space="preserve">       </t>
    </r>
    <r>
      <rPr>
        <sz val="11"/>
        <color theme="1"/>
        <rFont val="Calibri"/>
        <family val="2"/>
        <scheme val="minor"/>
      </rPr>
      <t>Final Report (30) FI06</t>
    </r>
  </si>
  <si>
    <r>
      <t xml:space="preserve">  </t>
    </r>
    <r>
      <rPr>
        <sz val="11"/>
        <color theme="1"/>
        <rFont val="Calibri"/>
        <family val="2"/>
        <scheme val="minor"/>
      </rPr>
      <t>v.</t>
    </r>
    <r>
      <rPr>
        <sz val="7"/>
        <color theme="1"/>
        <rFont val="Times New Roman"/>
        <family val="1"/>
      </rPr>
      <t xml:space="preserve">      </t>
    </r>
    <r>
      <rPr>
        <sz val="11"/>
        <color theme="1"/>
        <rFont val="Calibri"/>
        <family val="2"/>
        <scheme val="minor"/>
      </rPr>
      <t>Emergency Management</t>
    </r>
  </si>
  <si>
    <t xml:space="preserve"> </t>
  </si>
  <si>
    <t xml:space="preserve">                      1. FEMA – Incident Command System and National Incident Management System</t>
  </si>
  <si>
    <t xml:space="preserve">                                            a.) IS-100.a, Introduction to Incident Command System (180) ICS-100 or IS-100 for FDA</t>
  </si>
  <si>
    <t>7/12/2006, 8/20/2009</t>
  </si>
  <si>
    <t xml:space="preserve">                                            b.) IS-200.a, ICS for Single Resources and Initial Action Incidents, (180) ICS-200</t>
  </si>
  <si>
    <t xml:space="preserve">                                            c.) IS-700.a, NIMS an Introduction, (180) ICS 700</t>
  </si>
  <si>
    <t>8/30/2006, 8/20/2009</t>
  </si>
  <si>
    <t>*This course's topics are included in the VDH courses, per Catherine Cummings at VDH</t>
  </si>
  <si>
    <t>Description of VDH Courses</t>
  </si>
  <si>
    <t>Course Title</t>
  </si>
  <si>
    <t>Time</t>
  </si>
  <si>
    <t>Description</t>
  </si>
  <si>
    <t>8 hrs</t>
  </si>
  <si>
    <t xml:space="preserve">Overview of the public health field, public health services provided by the Virginia Department of Health, development of public health programs, disease transmission and control methods, public health challenges, communications concepts, strategies for gaining compliance and the basics of inspections.  The course includes numerous case studies and facilitated discussions </t>
  </si>
  <si>
    <t>Provides students with a brief historical description of the field of microbiology and its impact on food</t>
  </si>
  <si>
    <t>Part 1</t>
  </si>
  <si>
    <t>~ 45 min</t>
  </si>
  <si>
    <t>(1) microorganismal scale;</t>
  </si>
  <si>
    <t>(2) phylogenetic classification system including domains;</t>
  </si>
  <si>
    <t>(3) physiological differences between gram positive vs. gram negative bacteria;</t>
  </si>
  <si>
    <t>Part 2</t>
  </si>
  <si>
    <t>Not listed</t>
  </si>
  <si>
    <t>(4) the six basic life processes;</t>
  </si>
  <si>
    <t>(5) fundamentals of metabolism including anabolism and catabolism;</t>
  </si>
  <si>
    <t>(6) anatomy of an atom and how it affects oxidation and reduction;</t>
  </si>
  <si>
    <t>(7) enzymes and their affect on activation energy for metabolism;</t>
  </si>
  <si>
    <t>(8) effects of ph, temperature, and competitive inhibition on enzymes.</t>
  </si>
  <si>
    <t>Part 3</t>
  </si>
  <si>
    <t>History of microorganisms in food, habitats, taxonomy, and growth patterns, food safety microorganisms and their environments, food protection and properties of psychrotrophs, thermophiles and radiation-resistant microorganisms, indicators of food safety and quality, and foodborne disease.  The course includes case studies and facilitated discussions</t>
  </si>
  <si>
    <t>a.) VDH Pre-Test</t>
  </si>
  <si>
    <t>15 hrs</t>
  </si>
  <si>
    <t xml:space="preserve">Virginia Food Regulations (Parts I, II, III, IV, V, VI, VII, and VIII) or FDA Food Code (Chapters 1, 2, 3, 4, 5, 6, 7, and 8) prior to attending the in-person 'Food Laws, Statutes, and Regulations' training.  Success at reading and comprehending the material will be measured by a pre-test administered at the end of this course </t>
  </si>
  <si>
    <t>b/) VDH Food Safety Laws, Statutes, &amp; Regs</t>
  </si>
  <si>
    <t>5 days</t>
  </si>
  <si>
    <t>Classroom topics include Code of Virginia Title 35.1, Virginia Food Regulations, Food and Drug Administration Food Code, risk factors for foodborne illness, and good retail practices</t>
  </si>
  <si>
    <t>Comprised of classroom and field training</t>
  </si>
  <si>
    <t xml:space="preserve"> iv.      Food Establisment Plan Review</t>
  </si>
  <si>
    <t>a.) Pre-Test</t>
  </si>
  <si>
    <t>10 hours</t>
  </si>
  <si>
    <t xml:space="preserve">Read the FDA's Plan Review Guide prior and complete the pre-assesement prior to face-to-face Plan Review training </t>
  </si>
  <si>
    <t>b.) Plan Review</t>
  </si>
  <si>
    <t>2 days</t>
  </si>
  <si>
    <t xml:space="preserve">comprised of classroom and field training </t>
  </si>
  <si>
    <t xml:space="preserve">topics include Code of Virginia Title 35.1, Virginia Food Regulations, Food and Drug Administration Food Code, risk factors for foodborne illness, good retail practices, and food establishment plan review </t>
  </si>
  <si>
    <t>Read the Process HACCP backgrounder "Managing Food Safety: A Manual for the Voluntary Use of HACCP Principles" for Operators of Food Service and Retail Food Establishments"  Success at reading and comprehending the material will be measured by a pre-test administered at the end of this course</t>
  </si>
  <si>
    <t>b.) Process HACCP</t>
  </si>
  <si>
    <t>?</t>
  </si>
  <si>
    <t>8 hours</t>
  </si>
  <si>
    <t xml:space="preserve">Topics include collecting data, how to begin an investigation, expanding the investigation as the outbreak progresses, conducting a food hazard review, developing a line listing and Epi statistics, and what needs to be included in a final report </t>
  </si>
  <si>
    <r>
      <t>This list of Training Curricula for Pre- and Post-Training is from FDA Voluntary National Retail Food Regulatory Program Standards Program Standard #2 APPENDIX B-1: Curriculum for Retail Food Safety Inspection Officers (</t>
    </r>
    <r>
      <rPr>
        <sz val="9"/>
        <color theme="1"/>
        <rFont val="Calibri"/>
        <family val="2"/>
        <scheme val="minor"/>
      </rPr>
      <t>website link: http://www.fda.gov/Food/GuidanceRegulation/RetailFoodProtection/ProgramStandards/ucm245409.htm</t>
    </r>
    <r>
      <rPr>
        <sz val="11"/>
        <color theme="1"/>
        <rFont val="Calibri"/>
        <family val="2"/>
        <scheme val="minor"/>
      </rPr>
      <t>)</t>
    </r>
  </si>
  <si>
    <t>Dates of Completion of Pre and Post Training Curriculum From FDA's Full List For Each EHS</t>
  </si>
  <si>
    <t>12/12/2011, 9/13/2012</t>
  </si>
  <si>
    <r>
      <t xml:space="preserve"> </t>
    </r>
    <r>
      <rPr>
        <sz val="11"/>
        <color theme="1"/>
        <rFont val="Calibri"/>
        <family val="2"/>
        <scheme val="minor"/>
      </rPr>
      <t>ii.</t>
    </r>
    <r>
      <rPr>
        <sz val="11"/>
        <color theme="1"/>
        <rFont val="Calibri"/>
        <family val="2"/>
        <scheme val="minor"/>
      </rPr>
      <t xml:space="preserve">      </t>
    </r>
    <r>
      <rPr>
        <sz val="11"/>
        <color theme="1"/>
        <rFont val="Calibri"/>
        <family val="2"/>
        <scheme val="minor"/>
      </rPr>
      <t>Food Safety Microbiology</t>
    </r>
  </si>
  <si>
    <t xml:space="preserve">                   1. Overview of Microbiology (60) MIC01</t>
  </si>
  <si>
    <t xml:space="preserve">                  2a. Gram-Negative Rods (60) MIC02</t>
  </si>
  <si>
    <t xml:space="preserve">                  2b. Gram-Positive Rods &amp; Cocci (90) MIC03</t>
  </si>
  <si>
    <t xml:space="preserve">                  3. Foodborne Viruses (60) MIC04</t>
  </si>
  <si>
    <t xml:space="preserve">                  4. Foodborne Parasites (90) MIC05</t>
  </si>
  <si>
    <t xml:space="preserve">                      Mid-Series Exam (30) MIC16</t>
  </si>
  <si>
    <t xml:space="preserve">                 5. Controlling Growth Factors (90) MIC06</t>
  </si>
  <si>
    <t xml:space="preserve">                      6. Control by Refrigeration &amp; Freezing (60) MIC07</t>
  </si>
  <si>
    <t xml:space="preserve">                      7a. Control by Thermal Processing (90) MIC08</t>
  </si>
  <si>
    <t xml:space="preserve">                      7b. Control by Pasteurization (90) MIC09</t>
  </si>
  <si>
    <t xml:space="preserve">                      8. Aseptic Sampling (90) MIC13</t>
  </si>
  <si>
    <t xml:space="preserve">                      9. Cleaning &amp; Sanitizing (90) MIC15</t>
  </si>
  <si>
    <t xml:space="preserve">                      1. Basic Food Law for State Regulators (60) FDA35</t>
  </si>
  <si>
    <t xml:space="preserve">                      2. Beginning an Inspection (90) FDA38</t>
  </si>
  <si>
    <t xml:space="preserve">                      3. Issues &amp; Observations (90) FDA39</t>
  </si>
  <si>
    <t>4. An Introduction to Food Security Awareness (60) FD251</t>
  </si>
  <si>
    <t>*(These are from a list of courses on the FDA ORA U web site, but the standard says any course that covers the same topics will work)</t>
  </si>
  <si>
    <t>Dates/notes</t>
  </si>
  <si>
    <t>Instructions:</t>
  </si>
  <si>
    <r>
      <t xml:space="preserve">For the Number of Continuing Education Contact Hours Table: </t>
    </r>
    <r>
      <rPr>
        <b/>
        <sz val="11"/>
        <color theme="1"/>
        <rFont val="Calibri"/>
        <family val="2"/>
        <scheme val="minor"/>
      </rPr>
      <t/>
    </r>
  </si>
  <si>
    <r>
      <t xml:space="preserve">Standard 2 Requirement: Miniumum of </t>
    </r>
    <r>
      <rPr>
        <b/>
        <sz val="12"/>
        <color theme="0"/>
        <rFont val="Calibri"/>
        <family val="2"/>
        <scheme val="minor"/>
      </rPr>
      <t>20 Contact Hours every 3 years</t>
    </r>
    <r>
      <rPr>
        <sz val="12"/>
        <color theme="0"/>
        <rFont val="Calibri"/>
        <family val="2"/>
        <scheme val="minor"/>
      </rPr>
      <t xml:space="preserve"> starting after initial training( 18 months ) is completed</t>
    </r>
  </si>
  <si>
    <t>1. Enter the number of Contact Hours under the year that they apply to</t>
  </si>
  <si>
    <r>
      <rPr>
        <b/>
        <sz val="11"/>
        <color theme="1"/>
        <rFont val="Calibri"/>
        <family val="2"/>
        <scheme val="minor"/>
      </rPr>
      <t xml:space="preserve">2. </t>
    </r>
    <r>
      <rPr>
        <sz val="11"/>
        <color theme="1"/>
        <rFont val="Calibri"/>
        <family val="2"/>
        <scheme val="minor"/>
      </rPr>
      <t>To add a new number of Contact Hours to a cell with an already existing number of Contact Hours:</t>
    </r>
  </si>
  <si>
    <r>
      <rPr>
        <b/>
        <sz val="11"/>
        <color theme="1"/>
        <rFont val="Calibri"/>
        <family val="2"/>
        <scheme val="minor"/>
      </rPr>
      <t>2a.</t>
    </r>
    <r>
      <rPr>
        <sz val="11"/>
        <color theme="1"/>
        <rFont val="Calibri"/>
        <family val="2"/>
        <scheme val="minor"/>
      </rPr>
      <t xml:space="preserve"> Click on the cell/box</t>
    </r>
  </si>
  <si>
    <r>
      <rPr>
        <b/>
        <sz val="11"/>
        <color theme="1"/>
        <rFont val="Calibri"/>
        <family val="2"/>
        <scheme val="minor"/>
      </rPr>
      <t>2b.</t>
    </r>
    <r>
      <rPr>
        <sz val="11"/>
        <color theme="1"/>
        <rFont val="Calibri"/>
        <family val="2"/>
        <scheme val="minor"/>
      </rPr>
      <t xml:space="preserve"> In the formula bar (big white space between excel sheet and the formating options with "fx" on left side) type "+ number of Contact Hours you're adding" behind the number(s) already in the box. If there is not already an equal sign (=) in front of the all the numbers entered, then put an "=" in front of the numbers</t>
    </r>
  </si>
  <si>
    <r>
      <rPr>
        <b/>
        <sz val="11"/>
        <color theme="1"/>
        <rFont val="Calibri"/>
        <family val="2"/>
        <scheme val="minor"/>
      </rPr>
      <t>2c.</t>
    </r>
    <r>
      <rPr>
        <sz val="11"/>
        <color theme="1"/>
        <rFont val="Calibri"/>
        <family val="2"/>
        <scheme val="minor"/>
      </rPr>
      <t xml:space="preserve"> Excel now will add automatically add the numbers and show the total in the box</t>
    </r>
  </si>
  <si>
    <t>The Number of Continuing Education Contact Hours Completed Each Year for Each EHS</t>
  </si>
  <si>
    <t>Number of Education Contact Hours</t>
  </si>
  <si>
    <t>N/A</t>
  </si>
  <si>
    <t>Visits Completed and Needed For Standardization/Re-Standardization for Each EHS</t>
  </si>
  <si>
    <t xml:space="preserve">Date of Last Standardization </t>
  </si>
  <si>
    <t>Target Date for Re-Standardization*</t>
  </si>
  <si>
    <t>Total Number of Visits Needed for Standardization</t>
  </si>
  <si>
    <t>Number of Visits Completed Per Fiscal Year</t>
  </si>
  <si>
    <t>Percent of Visits Completed for For Next Re-Standardization</t>
  </si>
  <si>
    <t>Number of Visits Still Needed</t>
  </si>
  <si>
    <t>Contact Hours Completed and Needed For Standardization/Re-Standardization for Each EHS</t>
  </si>
  <si>
    <t>Total Number of Contact Hours Needed</t>
  </si>
  <si>
    <t>Number of Contact Hours Completed Per  Year</t>
  </si>
  <si>
    <t>Percent of Contact Hours Completed</t>
  </si>
  <si>
    <t>Number of Contact Hours Still Needed</t>
  </si>
  <si>
    <t>For filling out the Log of Classes/Activitiies for Contact Hours:</t>
  </si>
  <si>
    <r>
      <rPr>
        <b/>
        <sz val="11"/>
        <color theme="1"/>
        <rFont val="Calibri"/>
        <family val="2"/>
        <scheme val="minor"/>
      </rPr>
      <t>1.)</t>
    </r>
    <r>
      <rPr>
        <sz val="11"/>
        <color theme="1"/>
        <rFont val="Calibri"/>
        <family val="2"/>
        <scheme val="minor"/>
      </rPr>
      <t xml:space="preserve"> Find the Year in which the class/activity was completed by the EHS</t>
    </r>
  </si>
  <si>
    <r>
      <rPr>
        <b/>
        <sz val="11"/>
        <color theme="1"/>
        <rFont val="Calibri"/>
        <family val="2"/>
        <scheme val="minor"/>
      </rPr>
      <t>2.)</t>
    </r>
    <r>
      <rPr>
        <sz val="11"/>
        <color theme="1"/>
        <rFont val="Calibri"/>
        <family val="2"/>
        <scheme val="minor"/>
      </rPr>
      <t xml:space="preserve"> If there is not a blank row to add more items for that year, then:</t>
    </r>
  </si>
  <si>
    <r>
      <rPr>
        <b/>
        <sz val="11"/>
        <color theme="1"/>
        <rFont val="Calibri"/>
        <family val="2"/>
        <scheme val="minor"/>
      </rPr>
      <t xml:space="preserve">     2.a.)</t>
    </r>
    <r>
      <rPr>
        <sz val="11"/>
        <color theme="1"/>
        <rFont val="Calibri"/>
        <family val="2"/>
        <scheme val="minor"/>
      </rPr>
      <t xml:space="preserve"> Right-click on the row number on the  far left side of the spreadsheet, one row below where you want to add a row</t>
    </r>
  </si>
  <si>
    <r>
      <rPr>
        <b/>
        <sz val="11"/>
        <color theme="1"/>
        <rFont val="Calibri"/>
        <family val="2"/>
        <scheme val="minor"/>
      </rPr>
      <t xml:space="preserve">      2.b.)</t>
    </r>
    <r>
      <rPr>
        <sz val="11"/>
        <color theme="1"/>
        <rFont val="Calibri"/>
        <family val="2"/>
        <scheme val="minor"/>
      </rPr>
      <t xml:space="preserve"> From the menu that pops when you right-click, select "Insert"</t>
    </r>
  </si>
  <si>
    <r>
      <rPr>
        <b/>
        <sz val="11"/>
        <color theme="1"/>
        <rFont val="Calibri"/>
        <family val="2"/>
        <scheme val="minor"/>
      </rPr>
      <t xml:space="preserve">      2.c.)</t>
    </r>
    <r>
      <rPr>
        <sz val="11"/>
        <color theme="1"/>
        <rFont val="Calibri"/>
        <family val="2"/>
        <scheme val="minor"/>
      </rPr>
      <t xml:space="preserve"> This adds an entire row above the row that you right-clicked on</t>
    </r>
  </si>
  <si>
    <r>
      <rPr>
        <b/>
        <sz val="11"/>
        <color theme="1"/>
        <rFont val="Calibri"/>
        <family val="2"/>
        <scheme val="minor"/>
      </rPr>
      <t xml:space="preserve">      2.d.)</t>
    </r>
    <r>
      <rPr>
        <sz val="11"/>
        <color theme="1"/>
        <rFont val="Calibri"/>
        <family val="2"/>
        <scheme val="minor"/>
      </rPr>
      <t xml:space="preserve"> Look at the column in the table titled "Year"</t>
    </r>
  </si>
  <si>
    <r>
      <rPr>
        <b/>
        <sz val="11"/>
        <color theme="1"/>
        <rFont val="Calibri"/>
        <family val="2"/>
        <scheme val="minor"/>
      </rPr>
      <t xml:space="preserve">      2.e.)</t>
    </r>
    <r>
      <rPr>
        <sz val="11"/>
        <color theme="1"/>
        <rFont val="Calibri"/>
        <family val="2"/>
        <scheme val="minor"/>
      </rPr>
      <t xml:space="preserve"> Click on the box that showed up in this column when you added a column</t>
    </r>
  </si>
  <si>
    <r>
      <rPr>
        <b/>
        <sz val="11"/>
        <color theme="1"/>
        <rFont val="Calibri"/>
        <family val="2"/>
        <scheme val="minor"/>
      </rPr>
      <t xml:space="preserve">     2.f.) </t>
    </r>
    <r>
      <rPr>
        <sz val="11"/>
        <color theme="1"/>
        <rFont val="Calibri"/>
        <family val="2"/>
        <scheme val="minor"/>
      </rPr>
      <t>Drag your cursor to the other box that has the year so that both boxes are highlighted</t>
    </r>
  </si>
  <si>
    <r>
      <rPr>
        <b/>
        <sz val="11"/>
        <color theme="1"/>
        <rFont val="Calibri"/>
        <family val="2"/>
        <scheme val="minor"/>
      </rPr>
      <t xml:space="preserve">      2.g.)</t>
    </r>
    <r>
      <rPr>
        <sz val="11"/>
        <color theme="1"/>
        <rFont val="Calibri"/>
        <family val="2"/>
        <scheme val="minor"/>
      </rPr>
      <t xml:space="preserve"> Click on "Merge &amp; Center" (in the middle of the formatting options bar at the top) TWO (2) times (If you just click on it once it unmerges the boxes that were previously merged, you have to click a second time so that it merges all the boxes you have selected)</t>
    </r>
  </si>
  <si>
    <t>Year</t>
  </si>
  <si>
    <t>Name of Class/ Activity/ Training</t>
  </si>
  <si>
    <t>Contact Hours</t>
  </si>
  <si>
    <t>VDH 2010 Food Summit</t>
  </si>
  <si>
    <t>VDH Field Epi Seminar 2010</t>
  </si>
  <si>
    <t>VDH An Intro to Isolation and Quarantine</t>
  </si>
  <si>
    <t>VDH 2011 Food Summit</t>
  </si>
  <si>
    <t xml:space="preserve">Online ORAU Classes </t>
  </si>
  <si>
    <t xml:space="preserve">Teach Serv-Safe w VA Tech Ext Service </t>
  </si>
  <si>
    <t>TJHD Staff Day Sept 2011</t>
  </si>
  <si>
    <t>TJHD EH Meeting</t>
  </si>
  <si>
    <t>VDH Exercise/Event Participation 2011-2012</t>
  </si>
  <si>
    <t>TJHD Epi Team Meeting HotWash</t>
  </si>
  <si>
    <t>Total for 2011</t>
  </si>
  <si>
    <t>VDH 2012 Food Summit</t>
  </si>
  <si>
    <t>FDA ORA U Courses (see full list in separate spreadsheet in Eric M.'s training/standardization binder or the electronic version in his folder folder)</t>
  </si>
  <si>
    <t>31 courses hours unknown</t>
  </si>
  <si>
    <t>FDA Special Process Class 6/2012</t>
  </si>
  <si>
    <t>EP1207: Passing Parasites: A Rare Foodborne Giardiasis Outbreak at a Restaurant</t>
  </si>
  <si>
    <t>TJHD Epi Response Team/Interdisciplinary Training</t>
  </si>
  <si>
    <t>FDA 312 Special Processes at Retail</t>
  </si>
  <si>
    <t>FDA 170 Application of basics of Inspection &amp; Investigation</t>
  </si>
  <si>
    <t>VDH Protecting Confidential Information</t>
  </si>
  <si>
    <t>Total for 2012</t>
  </si>
  <si>
    <t>VEHA 2013 Fall Meeting and Educational Workshop</t>
  </si>
  <si>
    <t>TJHD Staff Day Feb 2013</t>
  </si>
  <si>
    <t>VEHA Spring Educational Workship</t>
  </si>
  <si>
    <t>CIFOR Industry Foodborne Outbreak Investigation Guidelines and the CIFOR Law Project</t>
  </si>
  <si>
    <t>VDH Spokesperson Training</t>
  </si>
  <si>
    <t>VEHA Fall Meeting &amp; Educational Workship</t>
  </si>
  <si>
    <t>Epidemiology, Sampling, and Traceback Working Synergistically</t>
  </si>
  <si>
    <t>VDH Brown Bag Lunch Distance Learning Series</t>
  </si>
  <si>
    <t>VDH Annual Food Summit</t>
  </si>
  <si>
    <t>Workers on the Front Line: Pathogen Exposures and Inuries in Swine Slaughter and Processing</t>
  </si>
  <si>
    <t>TJHD Staff Day April 2013</t>
  </si>
  <si>
    <t>CDC1201-Control of RMSF-Vectors &amp; EH: Importance of Pest Control</t>
  </si>
  <si>
    <t>Practical Advice and Materials to Help You Meet the FDA Voluntary National Retail Food Regulatory Program Standards</t>
  </si>
  <si>
    <t>VDH Foodborne Illness Outbreak Investigation</t>
  </si>
  <si>
    <t>FS0604: Establishing Asian Retail Food Relationships w a Chinese Liason</t>
  </si>
  <si>
    <t>FS1301: Building Fully Integrated Food Safety System through Partnership for Food Protection</t>
  </si>
  <si>
    <t>VDH Environmental Health Overview for MRC</t>
  </si>
  <si>
    <t>FS1303: FDA Foodborne Illness Risk Factor Study-How it will be used to improve food safety</t>
  </si>
  <si>
    <t>TJHD Staff Day Oct 2013</t>
  </si>
  <si>
    <t>FS1304: How the Corporate Board Room Uses Your Inspection Data: Ecolab ActiveView HDI</t>
  </si>
  <si>
    <t>VDH HIPPA Omnibus 13 Information</t>
  </si>
  <si>
    <t>FDA-Labeling</t>
  </si>
  <si>
    <t>NEHA AEC 2013</t>
  </si>
  <si>
    <t>FDA-Shellfish Plant Sanitation</t>
  </si>
  <si>
    <t>FDA-National Shellfish Sanitation Program Overview</t>
  </si>
  <si>
    <t>Toxicology 101</t>
  </si>
  <si>
    <t>Dealing with Difficult People: How to Survive the CAVE</t>
  </si>
  <si>
    <t>JEH Quizzes #1 through 5</t>
  </si>
  <si>
    <t>CDC1202-Awareness Level-Introduction &amp; Overview</t>
  </si>
  <si>
    <t>EP1204 Zygomoycosis Issue Following the Joplin Tornado</t>
  </si>
  <si>
    <t>FDA Communication Skills for Regulators</t>
  </si>
  <si>
    <t>EP1205: Rapid Response Teams and the FDA CORE Network</t>
  </si>
  <si>
    <t>Total for 2013</t>
  </si>
  <si>
    <t>JEH Quiz #4</t>
  </si>
  <si>
    <t>JEH Quiz #5</t>
  </si>
  <si>
    <t>Continuing Education Contact Hours Log</t>
  </si>
  <si>
    <t xml:space="preserve">hours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</si>
</sst>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u/>
      <sz val="11"/>
      <color theme="1"/>
      <name val="Calibri"/>
      <family val="2"/>
      <scheme val="minor"/>
    </font>
    <font>
      <b/>
      <sz val="11"/>
      <color theme="1"/>
      <name val="Calibri"/>
      <family val="2"/>
    </font>
    <font>
      <b/>
      <sz val="13"/>
      <color theme="0"/>
      <name val="Calibri"/>
      <family val="2"/>
      <scheme val="minor"/>
    </font>
    <font>
      <b/>
      <sz val="13"/>
      <color theme="1"/>
      <name val="Calibri"/>
      <family val="2"/>
      <scheme val="minor"/>
    </font>
    <font>
      <b/>
      <u/>
      <sz val="11"/>
      <color theme="0"/>
      <name val="Calibri"/>
      <family val="2"/>
      <scheme val="minor"/>
    </font>
    <font>
      <sz val="7"/>
      <color theme="1"/>
      <name val="Times New Roman"/>
      <family val="1"/>
    </font>
    <font>
      <sz val="9"/>
      <color theme="1"/>
      <name val="Calibri"/>
      <family val="2"/>
      <scheme val="minor"/>
    </font>
    <font>
      <b/>
      <u/>
      <sz val="14"/>
      <color theme="0"/>
      <name val="Calibri"/>
      <family val="2"/>
      <scheme val="minor"/>
    </font>
    <font>
      <u/>
      <sz val="12"/>
      <color theme="1"/>
      <name val="Calibri"/>
      <family val="2"/>
      <scheme val="minor"/>
    </font>
    <font>
      <sz val="12"/>
      <color theme="0"/>
      <name val="Calibri"/>
      <family val="2"/>
      <scheme val="minor"/>
    </font>
    <font>
      <b/>
      <sz val="12"/>
      <color theme="0"/>
      <name val="Calibri"/>
      <family val="2"/>
      <scheme val="minor"/>
    </font>
    <font>
      <b/>
      <sz val="14"/>
      <color rgb="FFFFFF00"/>
      <name val="Calibri"/>
      <family val="2"/>
      <scheme val="minor"/>
    </font>
    <font>
      <u/>
      <sz val="13"/>
      <color theme="0"/>
      <name val="Calibri"/>
      <family val="2"/>
      <scheme val="minor"/>
    </font>
    <font>
      <b/>
      <i/>
      <sz val="11"/>
      <color theme="0"/>
      <name val="Calibri"/>
      <family val="2"/>
      <scheme val="minor"/>
    </font>
    <font>
      <b/>
      <sz val="14"/>
      <color theme="9" tint="0.39997558519241921"/>
      <name val="Calibri"/>
      <family val="2"/>
      <scheme val="minor"/>
    </font>
    <font>
      <b/>
      <u/>
      <sz val="12"/>
      <color theme="0"/>
      <name val="Calibri"/>
      <family val="2"/>
      <scheme val="minor"/>
    </font>
    <font>
      <b/>
      <i/>
      <sz val="11"/>
      <color theme="1"/>
      <name val="Calibri"/>
      <family val="2"/>
      <scheme val="minor"/>
    </font>
    <font>
      <b/>
      <sz val="18"/>
      <color theme="0"/>
      <name val="Calibri"/>
      <family val="2"/>
      <scheme val="minor"/>
    </font>
  </fonts>
  <fills count="22">
    <fill>
      <patternFill patternType="none"/>
    </fill>
    <fill>
      <patternFill patternType="gray125"/>
    </fill>
    <fill>
      <patternFill patternType="solid">
        <fgColor theme="7" tint="-0.499984740745262"/>
        <bgColor indexed="64"/>
      </patternFill>
    </fill>
    <fill>
      <patternFill patternType="solid">
        <fgColor rgb="FFE0E0E0"/>
        <bgColor indexed="64"/>
      </patternFill>
    </fill>
    <fill>
      <patternFill patternType="solid">
        <fgColor rgb="FFFFCC66"/>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0.89999084444715716"/>
        <bgColor indexed="64"/>
      </patternFill>
    </fill>
    <fill>
      <patternFill patternType="solid">
        <fgColor theme="2" tint="-0.749992370372631"/>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8" tint="-0.499984740745262"/>
        <bgColor indexed="64"/>
      </patternFill>
    </fill>
    <fill>
      <patternFill patternType="solid">
        <fgColor theme="4" tint="-0.499984740745262"/>
        <bgColor indexed="64"/>
      </patternFill>
    </fill>
    <fill>
      <patternFill patternType="solid">
        <fgColor theme="4" tint="-0.249977111117893"/>
        <bgColor indexed="64"/>
      </patternFill>
    </fill>
  </fills>
  <borders count="35">
    <border>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10">
    <xf numFmtId="0" fontId="0" fillId="0" borderId="0" xfId="0"/>
    <xf numFmtId="0" fontId="3" fillId="3" borderId="6" xfId="0" applyFont="1" applyFill="1" applyBorder="1" applyAlignment="1">
      <alignment horizontal="center" wrapText="1"/>
    </xf>
    <xf numFmtId="0" fontId="3" fillId="4" borderId="6" xfId="0" applyFont="1" applyFill="1" applyBorder="1" applyAlignment="1">
      <alignment horizontal="center" vertical="center" wrapText="1"/>
    </xf>
    <xf numFmtId="14" fontId="3" fillId="4" borderId="6" xfId="0" applyNumberFormat="1" applyFont="1" applyFill="1" applyBorder="1" applyAlignment="1">
      <alignment horizontal="center" vertical="center" wrapText="1"/>
    </xf>
    <xf numFmtId="14" fontId="3" fillId="5" borderId="6" xfId="0" applyNumberFormat="1" applyFont="1" applyFill="1" applyBorder="1" applyAlignment="1">
      <alignment horizontal="center" vertical="center" wrapText="1"/>
    </xf>
    <xf numFmtId="0" fontId="0" fillId="5" borderId="6" xfId="0" applyFont="1" applyFill="1" applyBorder="1" applyAlignment="1">
      <alignment horizontal="center" vertical="center" wrapText="1"/>
    </xf>
    <xf numFmtId="14" fontId="0" fillId="5" borderId="6" xfId="0" applyNumberFormat="1" applyFont="1" applyFill="1" applyBorder="1" applyAlignment="1">
      <alignment horizontal="center" vertical="center" wrapText="1"/>
    </xf>
    <xf numFmtId="0" fontId="3" fillId="6" borderId="6" xfId="0" applyFont="1" applyFill="1" applyBorder="1" applyAlignment="1">
      <alignment horizontal="center" vertical="center" wrapText="1"/>
    </xf>
    <xf numFmtId="14" fontId="3" fillId="6" borderId="6" xfId="0" applyNumberFormat="1"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8" xfId="0" applyFont="1" applyFill="1" applyBorder="1" applyAlignment="1">
      <alignment horizontal="center" vertical="center" wrapText="1"/>
    </xf>
    <xf numFmtId="14" fontId="3" fillId="7" borderId="6" xfId="0" applyNumberFormat="1" applyFont="1" applyFill="1" applyBorder="1" applyAlignment="1">
      <alignment horizontal="center" vertical="center" wrapText="1"/>
    </xf>
    <xf numFmtId="0" fontId="3" fillId="7" borderId="9" xfId="0" applyFont="1" applyFill="1" applyBorder="1" applyAlignment="1">
      <alignment horizontal="center" vertical="center" wrapText="1"/>
    </xf>
    <xf numFmtId="14" fontId="0" fillId="7" borderId="6" xfId="0" applyNumberForma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6" xfId="0" applyFont="1" applyFill="1" applyBorder="1" applyAlignment="1">
      <alignment horizontal="center" vertical="center" wrapText="1"/>
    </xf>
    <xf numFmtId="14" fontId="3" fillId="8" borderId="6" xfId="0" applyNumberFormat="1" applyFont="1" applyFill="1" applyBorder="1" applyAlignment="1">
      <alignment horizontal="center" vertical="center" wrapText="1"/>
    </xf>
    <xf numFmtId="0" fontId="3" fillId="8" borderId="9" xfId="0" applyFont="1" applyFill="1" applyBorder="1" applyAlignment="1">
      <alignment horizontal="center" vertical="center" wrapText="1"/>
    </xf>
    <xf numFmtId="14" fontId="0" fillId="8" borderId="6" xfId="0" applyNumberFormat="1" applyFill="1" applyBorder="1" applyAlignment="1">
      <alignment horizontal="center" vertical="center" wrapText="1"/>
    </xf>
    <xf numFmtId="0" fontId="3" fillId="9" borderId="6" xfId="0" applyFont="1" applyFill="1" applyBorder="1" applyAlignment="1">
      <alignment horizontal="center" vertical="center" wrapText="1"/>
    </xf>
    <xf numFmtId="14" fontId="3" fillId="9" borderId="6" xfId="0" applyNumberFormat="1" applyFont="1" applyFill="1" applyBorder="1" applyAlignment="1">
      <alignment horizontal="center" vertical="center" wrapText="1"/>
    </xf>
    <xf numFmtId="0" fontId="3" fillId="10" borderId="6" xfId="0" applyFont="1" applyFill="1" applyBorder="1" applyAlignment="1">
      <alignment horizontal="center" vertical="center" wrapText="1"/>
    </xf>
    <xf numFmtId="14" fontId="3" fillId="10" borderId="6" xfId="0" applyNumberFormat="1" applyFont="1" applyFill="1" applyBorder="1" applyAlignment="1">
      <alignment horizontal="center" vertical="center" wrapText="1"/>
    </xf>
    <xf numFmtId="14" fontId="3" fillId="11" borderId="6" xfId="0" applyNumberFormat="1" applyFont="1" applyFill="1" applyBorder="1" applyAlignment="1">
      <alignment horizontal="center" vertical="center" wrapText="1"/>
    </xf>
    <xf numFmtId="14" fontId="0" fillId="11" borderId="6" xfId="0" applyNumberFormat="1" applyFont="1" applyFill="1" applyBorder="1" applyAlignment="1">
      <alignment horizontal="center" vertical="center" wrapText="1"/>
    </xf>
    <xf numFmtId="0" fontId="3" fillId="12" borderId="9" xfId="0" applyFont="1" applyFill="1" applyBorder="1" applyAlignment="1">
      <alignment horizontal="center" vertical="center" wrapText="1"/>
    </xf>
    <xf numFmtId="0" fontId="10" fillId="15" borderId="0" xfId="0" applyFont="1" applyFill="1" applyAlignment="1">
      <alignment horizontal="center"/>
    </xf>
    <xf numFmtId="0" fontId="2" fillId="16" borderId="8" xfId="0" applyFont="1" applyFill="1" applyBorder="1" applyAlignment="1">
      <alignment horizontal="center"/>
    </xf>
    <xf numFmtId="0" fontId="2" fillId="16" borderId="8" xfId="0" applyFont="1" applyFill="1" applyBorder="1" applyAlignment="1">
      <alignment vertical="top" wrapText="1"/>
    </xf>
    <xf numFmtId="0" fontId="2" fillId="16" borderId="11" xfId="0" applyFont="1" applyFill="1" applyBorder="1" applyAlignment="1">
      <alignment vertical="top" wrapText="1"/>
    </xf>
    <xf numFmtId="0" fontId="0" fillId="0" borderId="6" xfId="0" applyBorder="1" applyAlignment="1">
      <alignment horizontal="left" wrapText="1"/>
    </xf>
    <xf numFmtId="14" fontId="0" fillId="4" borderId="6" xfId="0" applyNumberFormat="1" applyFill="1" applyBorder="1" applyAlignment="1">
      <alignment horizontal="center" vertical="center" wrapText="1"/>
    </xf>
    <xf numFmtId="14" fontId="0" fillId="10" borderId="6" xfId="0" applyNumberFormat="1" applyFont="1" applyFill="1" applyBorder="1" applyAlignment="1">
      <alignment horizontal="center" vertical="center"/>
    </xf>
    <xf numFmtId="0" fontId="0" fillId="12" borderId="6" xfId="0" applyFill="1" applyBorder="1"/>
    <xf numFmtId="14" fontId="0" fillId="4" borderId="6" xfId="0" applyNumberFormat="1" applyFont="1" applyFill="1" applyBorder="1" applyAlignment="1">
      <alignment horizontal="center" vertical="center"/>
    </xf>
    <xf numFmtId="0" fontId="0" fillId="4" borderId="6" xfId="0" applyFill="1" applyBorder="1" applyAlignment="1">
      <alignment horizontal="center" vertical="center"/>
    </xf>
    <xf numFmtId="14" fontId="0" fillId="5" borderId="6" xfId="0" applyNumberFormat="1" applyFont="1" applyFill="1" applyBorder="1" applyAlignment="1">
      <alignment horizontal="center" vertical="center"/>
    </xf>
    <xf numFmtId="14" fontId="0" fillId="10" borderId="6" xfId="0" applyNumberFormat="1" applyFill="1" applyBorder="1" applyAlignment="1">
      <alignment horizontal="center" vertical="center"/>
    </xf>
    <xf numFmtId="0" fontId="0" fillId="0" borderId="6" xfId="0" applyBorder="1" applyAlignment="1">
      <alignment horizontal="left" vertical="top"/>
    </xf>
    <xf numFmtId="14" fontId="0" fillId="6" borderId="6" xfId="0" applyNumberFormat="1" applyFont="1" applyFill="1" applyBorder="1" applyAlignment="1">
      <alignment horizontal="center" vertical="center" wrapText="1"/>
    </xf>
    <xf numFmtId="14" fontId="0" fillId="7" borderId="6" xfId="0" applyNumberFormat="1" applyFont="1" applyFill="1" applyBorder="1" applyAlignment="1">
      <alignment horizontal="center" vertical="center"/>
    </xf>
    <xf numFmtId="14" fontId="0" fillId="8" borderId="6" xfId="0" applyNumberFormat="1" applyFont="1" applyFill="1" applyBorder="1" applyAlignment="1">
      <alignment horizontal="center" vertical="center" wrapText="1"/>
    </xf>
    <xf numFmtId="14" fontId="0" fillId="9" borderId="6" xfId="0" applyNumberFormat="1" applyFont="1" applyFill="1" applyBorder="1" applyAlignment="1">
      <alignment horizontal="center" vertical="center"/>
    </xf>
    <xf numFmtId="14" fontId="0" fillId="11" borderId="6" xfId="0" applyNumberFormat="1" applyFont="1" applyFill="1" applyBorder="1" applyAlignment="1">
      <alignment horizontal="center" vertical="center"/>
    </xf>
    <xf numFmtId="0" fontId="0" fillId="0" borderId="6" xfId="0" applyBorder="1" applyAlignment="1">
      <alignment horizontal="left"/>
    </xf>
    <xf numFmtId="14" fontId="0" fillId="7" borderId="6" xfId="0" applyNumberFormat="1" applyFont="1" applyFill="1" applyBorder="1" applyAlignment="1">
      <alignment horizontal="center" vertical="center" wrapText="1"/>
    </xf>
    <xf numFmtId="14" fontId="0" fillId="8" borderId="11" xfId="0" applyNumberFormat="1" applyFont="1" applyFill="1" applyBorder="1" applyAlignment="1">
      <alignment horizontal="center" vertical="center" wrapText="1"/>
    </xf>
    <xf numFmtId="14" fontId="0" fillId="9" borderId="6" xfId="0" applyNumberFormat="1" applyFill="1" applyBorder="1" applyAlignment="1">
      <alignment horizontal="center" vertical="center"/>
    </xf>
    <xf numFmtId="0" fontId="0" fillId="0" borderId="6" xfId="0" applyBorder="1"/>
    <xf numFmtId="14" fontId="0" fillId="6" borderId="6" xfId="0" applyNumberFormat="1" applyFont="1" applyFill="1" applyBorder="1" applyAlignment="1">
      <alignment horizontal="center" vertical="center"/>
    </xf>
    <xf numFmtId="14" fontId="0" fillId="5" borderId="6" xfId="0" applyNumberFormat="1" applyFill="1" applyBorder="1" applyAlignment="1">
      <alignment horizontal="center" vertical="center"/>
    </xf>
    <xf numFmtId="14" fontId="0" fillId="6" borderId="6" xfId="0" applyNumberFormat="1" applyFill="1" applyBorder="1" applyAlignment="1">
      <alignment horizontal="center" vertical="center" wrapText="1"/>
    </xf>
    <xf numFmtId="17" fontId="0" fillId="5" borderId="6" xfId="0" applyNumberFormat="1" applyFill="1" applyBorder="1" applyAlignment="1">
      <alignment horizontal="center" vertical="center"/>
    </xf>
    <xf numFmtId="14" fontId="0" fillId="8" borderId="8" xfId="0" applyNumberFormat="1" applyFill="1" applyBorder="1" applyAlignment="1">
      <alignment horizontal="center" vertical="center"/>
    </xf>
    <xf numFmtId="0" fontId="0" fillId="0" borderId="6" xfId="0" applyBorder="1" applyAlignment="1">
      <alignment horizontal="left" vertical="center"/>
    </xf>
    <xf numFmtId="0" fontId="0" fillId="9" borderId="6" xfId="0" applyFill="1" applyBorder="1" applyAlignment="1">
      <alignment horizontal="center" vertical="center"/>
    </xf>
    <xf numFmtId="0" fontId="0" fillId="10" borderId="6" xfId="0" applyFill="1" applyBorder="1" applyAlignment="1">
      <alignment horizontal="center" vertical="center"/>
    </xf>
    <xf numFmtId="0" fontId="10" fillId="16" borderId="0" xfId="0" applyFont="1" applyFill="1" applyAlignment="1">
      <alignment horizontal="center" vertical="top"/>
    </xf>
    <xf numFmtId="0" fontId="11" fillId="0" borderId="6" xfId="0" applyFont="1" applyBorder="1" applyAlignment="1">
      <alignment horizontal="left"/>
    </xf>
    <xf numFmtId="14" fontId="0" fillId="4" borderId="6" xfId="0" applyNumberFormat="1" applyFont="1" applyFill="1" applyBorder="1"/>
    <xf numFmtId="14" fontId="0" fillId="10" borderId="6" xfId="0" applyNumberFormat="1" applyFont="1" applyFill="1" applyBorder="1"/>
    <xf numFmtId="14" fontId="0" fillId="5" borderId="6" xfId="0" applyNumberFormat="1" applyFont="1" applyFill="1" applyBorder="1"/>
    <xf numFmtId="0" fontId="0" fillId="6" borderId="6" xfId="0" applyFill="1" applyBorder="1" applyAlignment="1">
      <alignment horizontal="center" vertical="top" wrapText="1"/>
    </xf>
    <xf numFmtId="0" fontId="0" fillId="5" borderId="6" xfId="0" applyFill="1" applyBorder="1" applyAlignment="1">
      <alignment horizontal="center" vertical="center"/>
    </xf>
    <xf numFmtId="0" fontId="0" fillId="7" borderId="6" xfId="0" applyFill="1" applyBorder="1" applyAlignment="1">
      <alignment horizontal="center" vertical="center"/>
    </xf>
    <xf numFmtId="0" fontId="0" fillId="8" borderId="6" xfId="0" applyFill="1" applyBorder="1" applyAlignment="1">
      <alignment horizontal="center" vertical="top" wrapText="1"/>
    </xf>
    <xf numFmtId="0" fontId="0" fillId="9" borderId="6" xfId="0" applyFill="1" applyBorder="1" applyAlignment="1">
      <alignment horizontal="center"/>
    </xf>
    <xf numFmtId="0" fontId="0" fillId="11" borderId="6" xfId="0" applyFill="1" applyBorder="1" applyAlignment="1">
      <alignment horizontal="center"/>
    </xf>
    <xf numFmtId="0" fontId="0" fillId="8" borderId="6" xfId="0" applyFont="1" applyFill="1" applyBorder="1" applyAlignment="1">
      <alignment vertical="top" wrapText="1"/>
    </xf>
    <xf numFmtId="14" fontId="0" fillId="4" borderId="8" xfId="0" applyNumberFormat="1" applyFont="1" applyFill="1" applyBorder="1"/>
    <xf numFmtId="14" fontId="0" fillId="5" borderId="8" xfId="0" applyNumberFormat="1" applyFont="1" applyFill="1" applyBorder="1"/>
    <xf numFmtId="0" fontId="0" fillId="8" borderId="8" xfId="0" applyFont="1" applyFill="1" applyBorder="1" applyAlignment="1">
      <alignment vertical="top" wrapText="1"/>
    </xf>
    <xf numFmtId="14" fontId="0" fillId="4" borderId="9" xfId="0" applyNumberFormat="1" applyFill="1" applyBorder="1" applyAlignment="1">
      <alignment vertical="top" wrapText="1"/>
    </xf>
    <xf numFmtId="14" fontId="0" fillId="6" borderId="9" xfId="0" applyNumberFormat="1" applyFont="1" applyFill="1" applyBorder="1"/>
    <xf numFmtId="14" fontId="0" fillId="5" borderId="9" xfId="0" applyNumberFormat="1" applyFont="1" applyFill="1" applyBorder="1"/>
    <xf numFmtId="0" fontId="0" fillId="7" borderId="9" xfId="0" applyFill="1" applyBorder="1" applyAlignment="1">
      <alignment horizontal="center" vertical="center"/>
    </xf>
    <xf numFmtId="14" fontId="0" fillId="8" borderId="9" xfId="0" applyNumberFormat="1" applyFont="1" applyFill="1" applyBorder="1"/>
    <xf numFmtId="0" fontId="0" fillId="10" borderId="9" xfId="0" applyFill="1" applyBorder="1" applyAlignment="1">
      <alignment horizontal="center" vertical="center"/>
    </xf>
    <xf numFmtId="14" fontId="0" fillId="11" borderId="9" xfId="0" applyNumberFormat="1" applyFont="1" applyFill="1" applyBorder="1"/>
    <xf numFmtId="14" fontId="0" fillId="8" borderId="6" xfId="0" applyNumberFormat="1" applyFont="1" applyFill="1" applyBorder="1"/>
    <xf numFmtId="14" fontId="0" fillId="11" borderId="6" xfId="0" applyNumberFormat="1" applyFont="1" applyFill="1" applyBorder="1"/>
    <xf numFmtId="0" fontId="0" fillId="0" borderId="6" xfId="0" applyFill="1" applyBorder="1" applyAlignment="1">
      <alignment horizontal="left"/>
    </xf>
    <xf numFmtId="14" fontId="0" fillId="4" borderId="6" xfId="0" applyNumberFormat="1" applyFill="1" applyBorder="1" applyAlignment="1">
      <alignment vertical="top" wrapText="1"/>
    </xf>
    <xf numFmtId="0" fontId="10" fillId="15" borderId="6" xfId="0" applyFont="1" applyFill="1" applyBorder="1" applyAlignment="1">
      <alignment horizontal="center"/>
    </xf>
    <xf numFmtId="0" fontId="0" fillId="0" borderId="6" xfId="0" applyBorder="1" applyAlignment="1">
      <alignment horizontal="left" vertical="center" wrapText="1"/>
    </xf>
    <xf numFmtId="0" fontId="0" fillId="0" borderId="6" xfId="0" applyBorder="1" applyAlignment="1">
      <alignment horizontal="center" vertical="center"/>
    </xf>
    <xf numFmtId="14" fontId="0" fillId="4" borderId="6" xfId="0" applyNumberFormat="1" applyFill="1" applyBorder="1" applyAlignment="1">
      <alignment wrapText="1"/>
    </xf>
    <xf numFmtId="0" fontId="0" fillId="5" borderId="6" xfId="0" applyFont="1" applyFill="1" applyBorder="1"/>
    <xf numFmtId="0" fontId="0" fillId="12" borderId="6" xfId="0" applyFont="1" applyFill="1" applyBorder="1" applyAlignment="1">
      <alignment horizontal="left" vertical="center"/>
    </xf>
    <xf numFmtId="14" fontId="0" fillId="8" borderId="8" xfId="0" applyNumberFormat="1" applyFont="1" applyFill="1" applyBorder="1"/>
    <xf numFmtId="14" fontId="0" fillId="9" borderId="6" xfId="0" applyNumberFormat="1" applyFont="1" applyFill="1" applyBorder="1" applyAlignment="1">
      <alignment horizontal="left" vertical="center"/>
    </xf>
    <xf numFmtId="0" fontId="0" fillId="11" borderId="6" xfId="0" applyFont="1" applyFill="1" applyBorder="1" applyAlignment="1">
      <alignment horizontal="left" vertical="center"/>
    </xf>
    <xf numFmtId="14" fontId="0" fillId="11" borderId="6" xfId="0" applyNumberFormat="1" applyFont="1" applyFill="1" applyBorder="1" applyAlignment="1">
      <alignment horizontal="left" vertical="center"/>
    </xf>
    <xf numFmtId="14" fontId="0" fillId="10" borderId="6" xfId="0" applyNumberFormat="1" applyFont="1" applyFill="1" applyBorder="1" applyAlignment="1">
      <alignment horizontal="left" vertical="center"/>
    </xf>
    <xf numFmtId="0" fontId="0" fillId="9" borderId="6" xfId="0" applyFont="1" applyFill="1" applyBorder="1" applyAlignment="1">
      <alignment horizontal="left" vertical="center"/>
    </xf>
    <xf numFmtId="0" fontId="0" fillId="8" borderId="6" xfId="0" applyFont="1" applyFill="1" applyBorder="1" applyAlignment="1">
      <alignment wrapText="1"/>
    </xf>
    <xf numFmtId="0" fontId="0" fillId="6" borderId="6" xfId="0" applyFont="1" applyFill="1" applyBorder="1"/>
    <xf numFmtId="17" fontId="0" fillId="5" borderId="6" xfId="0" applyNumberFormat="1" applyFont="1" applyFill="1" applyBorder="1"/>
    <xf numFmtId="14" fontId="0" fillId="7" borderId="6" xfId="0" applyNumberFormat="1" applyFont="1" applyFill="1" applyBorder="1" applyAlignment="1">
      <alignment horizontal="left" vertical="center"/>
    </xf>
    <xf numFmtId="14" fontId="0" fillId="6" borderId="6" xfId="0" applyNumberFormat="1" applyFont="1" applyFill="1" applyBorder="1" applyAlignment="1">
      <alignment vertical="top" wrapText="1"/>
    </xf>
    <xf numFmtId="0" fontId="3" fillId="6" borderId="6" xfId="0" applyFont="1" applyFill="1" applyBorder="1" applyAlignment="1">
      <alignment vertical="top" wrapText="1"/>
    </xf>
    <xf numFmtId="14" fontId="0" fillId="6" borderId="6" xfId="0" applyNumberFormat="1" applyFont="1" applyFill="1" applyBorder="1"/>
    <xf numFmtId="14" fontId="0" fillId="7" borderId="6" xfId="0" applyNumberFormat="1" applyFont="1" applyFill="1" applyBorder="1"/>
    <xf numFmtId="0" fontId="0" fillId="12" borderId="6" xfId="0" applyFont="1" applyFill="1" applyBorder="1"/>
    <xf numFmtId="0" fontId="0" fillId="0" borderId="12" xfId="0" applyFont="1" applyBorder="1" applyAlignment="1"/>
    <xf numFmtId="0" fontId="0" fillId="0" borderId="13" xfId="0" applyFont="1" applyBorder="1" applyAlignment="1"/>
    <xf numFmtId="0" fontId="0" fillId="0" borderId="6" xfId="0" applyFont="1" applyFill="1" applyBorder="1" applyAlignment="1">
      <alignment vertical="top" wrapText="1"/>
    </xf>
    <xf numFmtId="0" fontId="0" fillId="9" borderId="6" xfId="0" applyFont="1" applyFill="1" applyBorder="1"/>
    <xf numFmtId="0" fontId="0" fillId="11" borderId="6" xfId="0" applyFont="1" applyFill="1" applyBorder="1"/>
    <xf numFmtId="0" fontId="0" fillId="6" borderId="6" xfId="0" applyFont="1" applyFill="1" applyBorder="1" applyAlignment="1">
      <alignment vertical="top" wrapText="1"/>
    </xf>
    <xf numFmtId="0" fontId="0" fillId="7" borderId="6" xfId="0" applyFont="1" applyFill="1" applyBorder="1"/>
    <xf numFmtId="0" fontId="0" fillId="12" borderId="6" xfId="0" applyFill="1" applyBorder="1" applyAlignment="1"/>
    <xf numFmtId="0" fontId="2" fillId="16" borderId="6" xfId="0" applyFont="1" applyFill="1" applyBorder="1" applyAlignment="1">
      <alignment horizontal="center" vertical="center"/>
    </xf>
    <xf numFmtId="0" fontId="3" fillId="4" borderId="6" xfId="0" applyFont="1" applyFill="1" applyBorder="1" applyAlignment="1">
      <alignment vertical="top" wrapText="1"/>
    </xf>
    <xf numFmtId="0" fontId="0" fillId="6" borderId="6" xfId="0" applyFill="1" applyBorder="1" applyAlignment="1">
      <alignment horizontal="center" vertical="center"/>
    </xf>
    <xf numFmtId="0" fontId="3" fillId="5" borderId="6" xfId="0" applyFont="1" applyFill="1" applyBorder="1" applyAlignment="1">
      <alignment vertical="top" wrapText="1"/>
    </xf>
    <xf numFmtId="0" fontId="3" fillId="7" borderId="6" xfId="0" applyFont="1" applyFill="1" applyBorder="1" applyAlignment="1">
      <alignment vertical="top" wrapText="1"/>
    </xf>
    <xf numFmtId="0" fontId="3" fillId="8" borderId="6" xfId="0" applyFont="1" applyFill="1" applyBorder="1" applyAlignment="1">
      <alignment vertical="top" wrapText="1"/>
    </xf>
    <xf numFmtId="0" fontId="0" fillId="8" borderId="6" xfId="0" applyFill="1" applyBorder="1" applyAlignment="1">
      <alignment horizontal="center" vertical="center"/>
    </xf>
    <xf numFmtId="0" fontId="3" fillId="9" borderId="6" xfId="0" applyFont="1" applyFill="1" applyBorder="1" applyAlignment="1">
      <alignment vertical="top" wrapText="1"/>
    </xf>
    <xf numFmtId="0" fontId="3" fillId="10" borderId="6" xfId="0" applyFont="1" applyFill="1" applyBorder="1" applyAlignment="1">
      <alignment vertical="top" wrapText="1"/>
    </xf>
    <xf numFmtId="0" fontId="3" fillId="11" borderId="6" xfId="0" applyFont="1" applyFill="1" applyBorder="1" applyAlignment="1">
      <alignment vertical="top" wrapText="1"/>
    </xf>
    <xf numFmtId="0" fontId="0" fillId="11" borderId="6" xfId="0" applyFill="1" applyBorder="1" applyAlignment="1">
      <alignment horizontal="center" vertical="center"/>
    </xf>
    <xf numFmtId="0" fontId="3" fillId="12" borderId="6" xfId="0" applyFont="1" applyFill="1" applyBorder="1"/>
    <xf numFmtId="0" fontId="4" fillId="19" borderId="6" xfId="0" applyFont="1" applyFill="1" applyBorder="1" applyAlignment="1">
      <alignment horizontal="center" wrapText="1"/>
    </xf>
    <xf numFmtId="0" fontId="2" fillId="19" borderId="9" xfId="0" applyFont="1" applyFill="1" applyBorder="1" applyAlignment="1">
      <alignment horizontal="center" wrapText="1"/>
    </xf>
    <xf numFmtId="14" fontId="0" fillId="4" borderId="6" xfId="0" applyNumberFormat="1" applyFill="1" applyBorder="1" applyAlignment="1">
      <alignment horizontal="center"/>
    </xf>
    <xf numFmtId="0" fontId="0" fillId="4" borderId="6" xfId="0" applyFill="1" applyBorder="1"/>
    <xf numFmtId="9" fontId="0" fillId="4" borderId="6" xfId="1" applyFont="1" applyFill="1" applyBorder="1"/>
    <xf numFmtId="14" fontId="0" fillId="6" borderId="6" xfId="0" applyNumberFormat="1" applyFill="1" applyBorder="1" applyAlignment="1">
      <alignment horizontal="center"/>
    </xf>
    <xf numFmtId="0" fontId="0" fillId="6" borderId="6" xfId="0" applyFill="1" applyBorder="1"/>
    <xf numFmtId="9" fontId="0" fillId="6" borderId="6" xfId="1" applyFont="1" applyFill="1" applyBorder="1"/>
    <xf numFmtId="14" fontId="0" fillId="5" borderId="6" xfId="0" applyNumberFormat="1" applyFill="1" applyBorder="1" applyAlignment="1">
      <alignment horizontal="center"/>
    </xf>
    <xf numFmtId="0" fontId="0" fillId="5" borderId="6" xfId="0" applyFill="1" applyBorder="1"/>
    <xf numFmtId="9" fontId="0" fillId="5" borderId="6" xfId="1" applyFont="1" applyFill="1" applyBorder="1"/>
    <xf numFmtId="14" fontId="0" fillId="7" borderId="6" xfId="0" applyNumberFormat="1" applyFill="1" applyBorder="1" applyAlignment="1">
      <alignment horizontal="center"/>
    </xf>
    <xf numFmtId="0" fontId="0" fillId="7" borderId="6" xfId="0" applyFill="1" applyBorder="1"/>
    <xf numFmtId="9" fontId="0" fillId="7" borderId="6" xfId="1" applyFont="1" applyFill="1" applyBorder="1"/>
    <xf numFmtId="14" fontId="0" fillId="8" borderId="6" xfId="0" applyNumberFormat="1" applyFill="1" applyBorder="1" applyAlignment="1">
      <alignment horizontal="center"/>
    </xf>
    <xf numFmtId="0" fontId="0" fillId="8" borderId="6" xfId="0" applyFill="1" applyBorder="1"/>
    <xf numFmtId="9" fontId="0" fillId="8" borderId="6" xfId="1" applyFont="1" applyFill="1" applyBorder="1"/>
    <xf numFmtId="14" fontId="0" fillId="9" borderId="6" xfId="0" applyNumberFormat="1" applyFont="1" applyFill="1" applyBorder="1" applyAlignment="1">
      <alignment horizontal="center" vertical="top" wrapText="1"/>
    </xf>
    <xf numFmtId="14" fontId="0" fillId="9" borderId="6" xfId="0" applyNumberFormat="1" applyFill="1" applyBorder="1" applyAlignment="1">
      <alignment horizontal="center"/>
    </xf>
    <xf numFmtId="0" fontId="0" fillId="9" borderId="6" xfId="0" applyFill="1" applyBorder="1"/>
    <xf numFmtId="9" fontId="0" fillId="9" borderId="6" xfId="1" applyFont="1" applyFill="1" applyBorder="1"/>
    <xf numFmtId="14" fontId="0" fillId="10" borderId="6" xfId="0" applyNumberFormat="1" applyFont="1" applyFill="1" applyBorder="1" applyAlignment="1">
      <alignment horizontal="center" vertical="top" wrapText="1"/>
    </xf>
    <xf numFmtId="14" fontId="0" fillId="10" borderId="6" xfId="0" applyNumberFormat="1" applyFill="1" applyBorder="1" applyAlignment="1">
      <alignment horizontal="center"/>
    </xf>
    <xf numFmtId="0" fontId="0" fillId="10" borderId="6" xfId="0" applyFill="1" applyBorder="1"/>
    <xf numFmtId="9" fontId="0" fillId="10" borderId="6" xfId="1" applyFont="1" applyFill="1" applyBorder="1"/>
    <xf numFmtId="14" fontId="0" fillId="11" borderId="6" xfId="0" applyNumberFormat="1" applyFill="1" applyBorder="1" applyAlignment="1">
      <alignment horizontal="center"/>
    </xf>
    <xf numFmtId="0" fontId="0" fillId="11" borderId="6" xfId="0" applyFill="1" applyBorder="1"/>
    <xf numFmtId="9" fontId="0" fillId="11" borderId="6" xfId="1" applyFont="1" applyFill="1" applyBorder="1"/>
    <xf numFmtId="0" fontId="0" fillId="12" borderId="6" xfId="0" applyFill="1" applyBorder="1" applyAlignment="1">
      <alignment horizontal="center" vertical="center"/>
    </xf>
    <xf numFmtId="0" fontId="4" fillId="21" borderId="9" xfId="0" applyFont="1" applyFill="1" applyBorder="1" applyAlignment="1">
      <alignment horizontal="center" wrapText="1"/>
    </xf>
    <xf numFmtId="0" fontId="2" fillId="21" borderId="9" xfId="0" applyFont="1" applyFill="1" applyBorder="1" applyAlignment="1">
      <alignment horizontal="center" wrapText="1"/>
    </xf>
    <xf numFmtId="14" fontId="0" fillId="4" borderId="9" xfId="0" applyNumberFormat="1" applyFill="1" applyBorder="1" applyAlignment="1">
      <alignment horizontal="center"/>
    </xf>
    <xf numFmtId="0" fontId="0" fillId="4" borderId="6" xfId="0" applyFill="1" applyBorder="1" applyAlignment="1">
      <alignment horizontal="right" vertical="center"/>
    </xf>
    <xf numFmtId="0" fontId="0" fillId="6" borderId="6" xfId="0" applyFill="1" applyBorder="1" applyAlignment="1">
      <alignment horizontal="right" vertical="center"/>
    </xf>
    <xf numFmtId="0" fontId="0" fillId="5" borderId="6" xfId="0" applyFill="1" applyBorder="1" applyAlignment="1">
      <alignment horizontal="right" vertical="center"/>
    </xf>
    <xf numFmtId="0" fontId="0" fillId="7" borderId="6" xfId="0" applyFill="1" applyBorder="1" applyAlignment="1">
      <alignment horizontal="center"/>
    </xf>
    <xf numFmtId="0" fontId="0" fillId="10" borderId="6" xfId="0" applyFill="1" applyBorder="1" applyAlignment="1">
      <alignment horizontal="center"/>
    </xf>
    <xf numFmtId="0" fontId="0" fillId="12" borderId="6" xfId="0" applyFill="1" applyBorder="1" applyAlignment="1">
      <alignment horizontal="center"/>
    </xf>
    <xf numFmtId="0" fontId="0" fillId="17" borderId="10" xfId="0" applyFill="1" applyBorder="1" applyAlignment="1">
      <alignment horizontal="left" vertical="center" wrapText="1"/>
    </xf>
    <xf numFmtId="0" fontId="0" fillId="17" borderId="0" xfId="0" applyFill="1" applyBorder="1" applyAlignment="1">
      <alignment horizontal="left" vertical="center" wrapText="1"/>
    </xf>
    <xf numFmtId="0" fontId="0" fillId="17" borderId="21" xfId="0" applyFill="1" applyBorder="1" applyAlignment="1">
      <alignment horizontal="left" vertical="center" wrapText="1"/>
    </xf>
    <xf numFmtId="0" fontId="22" fillId="4" borderId="8"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6" borderId="24"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6" borderId="6" xfId="0" applyFill="1" applyBorder="1" applyAlignment="1">
      <alignment horizontal="center" vertical="center" wrapText="1"/>
    </xf>
    <xf numFmtId="0" fontId="0" fillId="6" borderId="6" xfId="0" applyFont="1" applyFill="1" applyBorder="1" applyAlignment="1">
      <alignment horizontal="center" vertical="center" wrapText="1"/>
    </xf>
    <xf numFmtId="0" fontId="0" fillId="6" borderId="25" xfId="0" applyFill="1" applyBorder="1" applyAlignment="1">
      <alignment horizontal="center" vertical="center" wrapText="1"/>
    </xf>
    <xf numFmtId="0" fontId="0" fillId="4" borderId="24" xfId="0" applyFill="1" applyBorder="1" applyAlignment="1">
      <alignment vertical="top" wrapText="1"/>
    </xf>
    <xf numFmtId="0" fontId="0" fillId="6" borderId="24" xfId="0" applyFill="1" applyBorder="1" applyAlignment="1">
      <alignment vertical="top" wrapText="1"/>
    </xf>
    <xf numFmtId="0" fontId="0" fillId="6" borderId="31" xfId="0" applyFill="1" applyBorder="1"/>
    <xf numFmtId="0" fontId="0" fillId="5" borderId="24" xfId="0" applyFill="1" applyBorder="1" applyAlignment="1">
      <alignment vertical="top" wrapText="1"/>
    </xf>
    <xf numFmtId="0" fontId="0" fillId="4" borderId="15" xfId="0" applyFill="1" applyBorder="1" applyAlignment="1">
      <alignment vertical="top" wrapText="1"/>
    </xf>
    <xf numFmtId="0" fontId="0" fillId="4" borderId="17" xfId="0" applyFill="1" applyBorder="1" applyAlignment="1">
      <alignment vertical="top" wrapText="1"/>
    </xf>
    <xf numFmtId="0" fontId="0" fillId="6" borderId="6" xfId="0" applyFill="1" applyBorder="1" applyAlignment="1">
      <alignment vertical="top" wrapText="1"/>
    </xf>
    <xf numFmtId="0" fontId="0" fillId="4" borderId="10" xfId="0" applyFill="1" applyBorder="1" applyAlignment="1">
      <alignment vertical="top" wrapText="1"/>
    </xf>
    <xf numFmtId="0" fontId="0" fillId="4" borderId="21" xfId="0" applyFill="1" applyBorder="1" applyAlignment="1">
      <alignment vertical="top" wrapText="1"/>
    </xf>
    <xf numFmtId="0" fontId="0" fillId="4" borderId="28" xfId="0" applyFill="1" applyBorder="1" applyAlignment="1">
      <alignment vertical="top" wrapText="1"/>
    </xf>
    <xf numFmtId="0" fontId="0" fillId="4" borderId="27" xfId="0" applyFill="1" applyBorder="1" applyAlignment="1">
      <alignment vertical="top" wrapText="1"/>
    </xf>
    <xf numFmtId="0" fontId="0" fillId="6" borderId="25" xfId="0" applyFill="1" applyBorder="1" applyAlignment="1">
      <alignment vertical="top" wrapText="1"/>
    </xf>
    <xf numFmtId="0" fontId="0" fillId="5" borderId="6" xfId="0" applyFill="1" applyBorder="1" applyAlignment="1">
      <alignment vertical="top" wrapText="1"/>
    </xf>
    <xf numFmtId="0" fontId="0" fillId="4" borderId="6" xfId="0" applyFill="1" applyBorder="1" applyAlignment="1">
      <alignment vertical="top" wrapText="1"/>
    </xf>
    <xf numFmtId="0" fontId="0" fillId="4" borderId="9" xfId="0" applyFill="1" applyBorder="1" applyAlignment="1">
      <alignment vertical="top" wrapText="1"/>
    </xf>
    <xf numFmtId="0" fontId="0" fillId="5" borderId="9" xfId="0" applyFill="1" applyBorder="1" applyAlignment="1">
      <alignment vertical="top" wrapText="1"/>
    </xf>
    <xf numFmtId="0" fontId="0" fillId="6" borderId="8" xfId="0" applyFill="1" applyBorder="1" applyAlignment="1">
      <alignment vertical="top" wrapText="1"/>
    </xf>
    <xf numFmtId="0" fontId="0" fillId="5" borderId="8" xfId="0" applyFill="1" applyBorder="1" applyAlignment="1">
      <alignment vertical="top" wrapText="1"/>
    </xf>
    <xf numFmtId="0" fontId="0" fillId="6" borderId="9" xfId="0" applyFill="1" applyBorder="1" applyAlignment="1">
      <alignment vertical="top" wrapText="1"/>
    </xf>
    <xf numFmtId="0" fontId="0" fillId="6" borderId="24" xfId="0"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3" borderId="6" xfId="0" applyFont="1" applyFill="1" applyBorder="1" applyAlignment="1">
      <alignment vertical="top" wrapText="1"/>
    </xf>
    <xf numFmtId="0" fontId="3" fillId="13" borderId="6" xfId="0" applyFont="1" applyFill="1" applyBorder="1" applyAlignment="1">
      <alignment horizontal="left"/>
    </xf>
    <xf numFmtId="0" fontId="3" fillId="8" borderId="6" xfId="0" applyFont="1" applyFill="1" applyBorder="1" applyAlignment="1">
      <alignment horizontal="left"/>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14" fontId="3" fillId="11" borderId="8" xfId="0" applyNumberFormat="1" applyFont="1" applyFill="1" applyBorder="1" applyAlignment="1">
      <alignment horizontal="center" vertical="center" wrapText="1"/>
    </xf>
    <xf numFmtId="14" fontId="3" fillId="11" borderId="9" xfId="0" applyNumberFormat="1" applyFont="1" applyFill="1" applyBorder="1" applyAlignment="1">
      <alignment horizontal="center" vertical="center" wrapText="1"/>
    </xf>
    <xf numFmtId="14" fontId="3" fillId="8" borderId="8" xfId="0" applyNumberFormat="1" applyFont="1" applyFill="1" applyBorder="1" applyAlignment="1">
      <alignment horizontal="center" vertical="center" wrapText="1"/>
    </xf>
    <xf numFmtId="14" fontId="3" fillId="8" borderId="9" xfId="0" applyNumberFormat="1"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14" fontId="3" fillId="7" borderId="8" xfId="0" applyNumberFormat="1" applyFont="1" applyFill="1" applyBorder="1" applyAlignment="1">
      <alignment horizontal="center" vertical="center" wrapText="1"/>
    </xf>
    <xf numFmtId="14" fontId="3" fillId="7" borderId="9" xfId="0" applyNumberFormat="1" applyFont="1" applyFill="1" applyBorder="1" applyAlignment="1">
      <alignment horizontal="center" vertical="center" wrapText="1"/>
    </xf>
    <xf numFmtId="14" fontId="3" fillId="5" borderId="8" xfId="0" applyNumberFormat="1" applyFont="1" applyFill="1" applyBorder="1" applyAlignment="1">
      <alignment horizontal="center" vertical="center" wrapText="1"/>
    </xf>
    <xf numFmtId="14" fontId="3" fillId="5" borderId="9" xfId="0" applyNumberFormat="1" applyFont="1" applyFill="1" applyBorder="1" applyAlignment="1">
      <alignment horizontal="center" vertical="center" wrapText="1"/>
    </xf>
    <xf numFmtId="0" fontId="2" fillId="2" borderId="0" xfId="0" applyFont="1" applyFill="1" applyAlignment="1">
      <alignment horizontal="center"/>
    </xf>
    <xf numFmtId="0" fontId="3" fillId="3" borderId="1" xfId="0" applyFont="1" applyFill="1" applyBorder="1" applyAlignment="1">
      <alignment horizontal="center" wrapText="1"/>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7" xfId="0" applyFont="1" applyFill="1" applyBorder="1" applyAlignment="1">
      <alignment horizont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11" xfId="0" applyBorder="1" applyAlignment="1">
      <alignment horizontal="center" vertical="center"/>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2" fillId="14" borderId="10" xfId="0" applyFont="1" applyFill="1" applyBorder="1" applyAlignment="1">
      <alignment horizontal="center"/>
    </xf>
    <xf numFmtId="0" fontId="2" fillId="14" borderId="0" xfId="0" applyFont="1" applyFill="1" applyBorder="1" applyAlignment="1">
      <alignment horizontal="center"/>
    </xf>
    <xf numFmtId="0" fontId="10" fillId="15" borderId="6" xfId="0" applyFont="1" applyFill="1" applyBorder="1" applyAlignment="1">
      <alignment horizontal="center"/>
    </xf>
    <xf numFmtId="0" fontId="0" fillId="0" borderId="10" xfId="0"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14" fontId="0" fillId="6" borderId="8" xfId="0" applyNumberFormat="1" applyFont="1" applyFill="1" applyBorder="1" applyAlignment="1">
      <alignment horizontal="center" vertical="center"/>
    </xf>
    <xf numFmtId="0" fontId="0" fillId="6" borderId="11" xfId="0" applyFont="1" applyFill="1" applyBorder="1" applyAlignment="1">
      <alignment horizontal="center" vertical="center"/>
    </xf>
    <xf numFmtId="0" fontId="0" fillId="6" borderId="9" xfId="0" applyFont="1" applyFill="1" applyBorder="1" applyAlignment="1">
      <alignment horizontal="center" vertical="center"/>
    </xf>
    <xf numFmtId="14" fontId="0" fillId="7" borderId="8" xfId="0" applyNumberFormat="1" applyFill="1" applyBorder="1" applyAlignment="1">
      <alignment horizontal="center" vertical="center"/>
    </xf>
    <xf numFmtId="0" fontId="0" fillId="7" borderId="11" xfId="0" applyFill="1" applyBorder="1" applyAlignment="1">
      <alignment horizontal="center" vertical="center"/>
    </xf>
    <xf numFmtId="0" fontId="0" fillId="7" borderId="9" xfId="0" applyFill="1" applyBorder="1" applyAlignment="1">
      <alignment horizontal="center" vertical="center"/>
    </xf>
    <xf numFmtId="14" fontId="0" fillId="9" borderId="8" xfId="0" applyNumberFormat="1" applyFont="1" applyFill="1" applyBorder="1" applyAlignment="1">
      <alignment horizontal="center" vertical="center"/>
    </xf>
    <xf numFmtId="14" fontId="0" fillId="9" borderId="11" xfId="0" applyNumberFormat="1" applyFont="1" applyFill="1" applyBorder="1" applyAlignment="1">
      <alignment horizontal="center" vertical="center"/>
    </xf>
    <xf numFmtId="14" fontId="0" fillId="9" borderId="9" xfId="0" applyNumberFormat="1" applyFont="1" applyFill="1" applyBorder="1" applyAlignment="1">
      <alignment horizontal="center" vertical="center"/>
    </xf>
    <xf numFmtId="14" fontId="0" fillId="11" borderId="8" xfId="0" applyNumberFormat="1" applyFont="1" applyFill="1" applyBorder="1" applyAlignment="1">
      <alignment horizontal="center" vertical="center"/>
    </xf>
    <xf numFmtId="0" fontId="0" fillId="11" borderId="11" xfId="0" applyFont="1" applyFill="1" applyBorder="1" applyAlignment="1">
      <alignment horizontal="center" vertical="center"/>
    </xf>
    <xf numFmtId="0" fontId="0" fillId="11" borderId="9" xfId="0" applyFont="1" applyFill="1" applyBorder="1" applyAlignment="1">
      <alignment horizontal="center" vertical="center"/>
    </xf>
    <xf numFmtId="0" fontId="0" fillId="0" borderId="15" xfId="0" applyFill="1" applyBorder="1" applyAlignment="1">
      <alignment horizontal="center" vertical="top" wrapText="1"/>
    </xf>
    <xf numFmtId="0" fontId="0" fillId="0" borderId="16" xfId="0" applyFill="1" applyBorder="1" applyAlignment="1">
      <alignment horizontal="center" vertical="top" wrapText="1"/>
    </xf>
    <xf numFmtId="0" fontId="0" fillId="0" borderId="17" xfId="0" applyFill="1" applyBorder="1" applyAlignment="1">
      <alignment horizontal="center" vertical="top" wrapText="1"/>
    </xf>
    <xf numFmtId="0" fontId="0" fillId="0" borderId="18" xfId="0" applyFill="1" applyBorder="1" applyAlignment="1">
      <alignment horizontal="center"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14" fontId="0" fillId="6" borderId="8" xfId="0" applyNumberFormat="1" applyFont="1" applyFill="1" applyBorder="1" applyAlignment="1">
      <alignment horizontal="center" vertical="center" wrapText="1"/>
    </xf>
    <xf numFmtId="0" fontId="0" fillId="6" borderId="11" xfId="0" applyFont="1" applyFill="1" applyBorder="1" applyAlignment="1">
      <alignment horizontal="center" vertical="center" wrapText="1"/>
    </xf>
    <xf numFmtId="0" fontId="0" fillId="6" borderId="9" xfId="0" applyFont="1" applyFill="1" applyBorder="1" applyAlignment="1">
      <alignment horizontal="center" vertical="center" wrapText="1"/>
    </xf>
    <xf numFmtId="14" fontId="0" fillId="8" borderId="8" xfId="0" applyNumberFormat="1" applyFont="1" applyFill="1" applyBorder="1" applyAlignment="1">
      <alignment horizontal="center" vertical="center" wrapText="1"/>
    </xf>
    <xf numFmtId="0" fontId="0" fillId="8" borderId="11" xfId="0" applyFont="1" applyFill="1" applyBorder="1" applyAlignment="1">
      <alignment horizontal="center" vertical="center" wrapText="1"/>
    </xf>
    <xf numFmtId="0" fontId="0" fillId="8" borderId="9" xfId="0" applyFont="1" applyFill="1" applyBorder="1" applyAlignment="1">
      <alignment horizontal="center" vertical="center" wrapText="1"/>
    </xf>
    <xf numFmtId="14" fontId="0" fillId="11" borderId="8" xfId="0" applyNumberFormat="1" applyFont="1" applyFill="1" applyBorder="1" applyAlignment="1">
      <alignment horizontal="center"/>
    </xf>
    <xf numFmtId="0" fontId="0" fillId="11" borderId="11" xfId="0" applyFont="1" applyFill="1" applyBorder="1" applyAlignment="1">
      <alignment horizontal="center"/>
    </xf>
    <xf numFmtId="0" fontId="0" fillId="11" borderId="9" xfId="0" applyFont="1" applyFill="1" applyBorder="1" applyAlignment="1">
      <alignment horizontal="center"/>
    </xf>
    <xf numFmtId="0" fontId="0" fillId="16" borderId="15" xfId="0" applyFont="1" applyFill="1" applyBorder="1" applyAlignment="1">
      <alignment horizontal="center"/>
    </xf>
    <xf numFmtId="0" fontId="0" fillId="16" borderId="16" xfId="0" applyFont="1" applyFill="1" applyBorder="1" applyAlignment="1">
      <alignment horizontal="center"/>
    </xf>
    <xf numFmtId="0" fontId="0" fillId="16" borderId="17" xfId="0" applyFont="1" applyFill="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9" borderId="11" xfId="0" applyFont="1" applyFill="1" applyBorder="1" applyAlignment="1">
      <alignment horizontal="center" vertical="center"/>
    </xf>
    <xf numFmtId="0" fontId="0" fillId="9" borderId="9" xfId="0" applyFont="1" applyFill="1" applyBorder="1" applyAlignment="1">
      <alignment horizontal="center" vertical="center"/>
    </xf>
    <xf numFmtId="14" fontId="0" fillId="11" borderId="11" xfId="0" applyNumberFormat="1" applyFont="1" applyFill="1" applyBorder="1" applyAlignment="1">
      <alignment horizontal="center" vertical="center"/>
    </xf>
    <xf numFmtId="14" fontId="0" fillId="11" borderId="9" xfId="0" applyNumberFormat="1" applyFont="1" applyFill="1" applyBorder="1" applyAlignment="1">
      <alignment horizontal="center" vertical="center"/>
    </xf>
    <xf numFmtId="0" fontId="0" fillId="0" borderId="6" xfId="0" applyBorder="1" applyAlignment="1">
      <alignment horizontal="left"/>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8" fillId="14" borderId="0" xfId="0" applyFont="1" applyFill="1" applyAlignment="1">
      <alignment horizontal="center"/>
    </xf>
    <xf numFmtId="0" fontId="9" fillId="0" borderId="6" xfId="0" applyFont="1" applyBorder="1" applyAlignment="1">
      <alignment horizontal="center"/>
    </xf>
    <xf numFmtId="0" fontId="10" fillId="15" borderId="10" xfId="0" applyFont="1" applyFill="1" applyBorder="1" applyAlignment="1">
      <alignment horizontal="center"/>
    </xf>
    <xf numFmtId="0" fontId="10" fillId="15" borderId="0" xfId="0" applyFont="1" applyFill="1" applyBorder="1" applyAlignment="1">
      <alignment horizontal="center"/>
    </xf>
    <xf numFmtId="0" fontId="2" fillId="16" borderId="6" xfId="0" applyFont="1" applyFill="1" applyBorder="1" applyAlignment="1">
      <alignment horizontal="left" vertical="top"/>
    </xf>
    <xf numFmtId="14" fontId="0" fillId="6" borderId="11" xfId="0" applyNumberFormat="1" applyFont="1" applyFill="1" applyBorder="1" applyAlignment="1">
      <alignment horizontal="center" vertical="center"/>
    </xf>
    <xf numFmtId="14" fontId="0" fillId="6" borderId="9" xfId="0" applyNumberFormat="1" applyFont="1" applyFill="1" applyBorder="1" applyAlignment="1">
      <alignment horizontal="center" vertical="center"/>
    </xf>
    <xf numFmtId="14" fontId="0" fillId="5" borderId="8" xfId="0" applyNumberFormat="1" applyFont="1" applyFill="1" applyBorder="1" applyAlignment="1">
      <alignment horizontal="center" vertical="center"/>
    </xf>
    <xf numFmtId="14" fontId="0" fillId="5" borderId="9" xfId="0" applyNumberFormat="1" applyFont="1" applyFill="1" applyBorder="1" applyAlignment="1">
      <alignment horizontal="center" vertical="center"/>
    </xf>
    <xf numFmtId="14" fontId="0" fillId="7" borderId="8" xfId="0" applyNumberFormat="1" applyFont="1" applyFill="1" applyBorder="1" applyAlignment="1">
      <alignment horizontal="center" vertical="center"/>
    </xf>
    <xf numFmtId="14" fontId="0" fillId="7" borderId="11" xfId="0" applyNumberFormat="1" applyFont="1" applyFill="1" applyBorder="1" applyAlignment="1">
      <alignment horizontal="center" vertical="center"/>
    </xf>
    <xf numFmtId="14" fontId="0" fillId="7" borderId="9" xfId="0" applyNumberFormat="1" applyFont="1" applyFill="1" applyBorder="1" applyAlignment="1">
      <alignment horizontal="center" vertical="center"/>
    </xf>
    <xf numFmtId="14" fontId="0" fillId="8" borderId="8" xfId="0" applyNumberFormat="1" applyFill="1" applyBorder="1" applyAlignment="1">
      <alignment horizontal="center" vertical="center" wrapText="1"/>
    </xf>
    <xf numFmtId="14" fontId="0" fillId="8" borderId="11" xfId="0" applyNumberFormat="1" applyFill="1" applyBorder="1" applyAlignment="1">
      <alignment horizontal="center" vertical="center" wrapText="1"/>
    </xf>
    <xf numFmtId="14" fontId="0" fillId="8" borderId="9" xfId="0" applyNumberFormat="1" applyFill="1" applyBorder="1" applyAlignment="1">
      <alignment horizontal="center" vertical="center" wrapText="1"/>
    </xf>
    <xf numFmtId="0" fontId="11" fillId="0" borderId="12" xfId="0" applyFont="1" applyBorder="1" applyAlignment="1">
      <alignment horizontal="left"/>
    </xf>
    <xf numFmtId="0" fontId="11" fillId="0" borderId="13" xfId="0" applyFont="1" applyBorder="1" applyAlignment="1">
      <alignment horizontal="left"/>
    </xf>
    <xf numFmtId="0" fontId="11" fillId="0" borderId="14" xfId="0" applyFont="1" applyBorder="1" applyAlignment="1">
      <alignment horizontal="left"/>
    </xf>
    <xf numFmtId="14" fontId="0" fillId="6" borderId="11" xfId="0" applyNumberFormat="1" applyFont="1" applyFill="1" applyBorder="1" applyAlignment="1">
      <alignment horizontal="center" vertical="center" wrapText="1"/>
    </xf>
    <xf numFmtId="14" fontId="0" fillId="6" borderId="9" xfId="0" applyNumberFormat="1" applyFont="1" applyFill="1" applyBorder="1" applyAlignment="1">
      <alignment horizontal="center" vertical="center" wrapText="1"/>
    </xf>
    <xf numFmtId="14" fontId="0" fillId="7" borderId="8" xfId="0" applyNumberFormat="1" applyFont="1" applyFill="1" applyBorder="1" applyAlignment="1">
      <alignment horizontal="center" vertical="center" wrapText="1"/>
    </xf>
    <xf numFmtId="14" fontId="0" fillId="7" borderId="11" xfId="0" applyNumberFormat="1" applyFont="1" applyFill="1" applyBorder="1" applyAlignment="1">
      <alignment horizontal="center" vertical="center" wrapText="1"/>
    </xf>
    <xf numFmtId="14" fontId="0" fillId="7" borderId="9" xfId="0" applyNumberFormat="1" applyFont="1" applyFill="1" applyBorder="1" applyAlignment="1">
      <alignment horizontal="center" vertical="center" wrapText="1"/>
    </xf>
    <xf numFmtId="0" fontId="0" fillId="8" borderId="11" xfId="0" applyFill="1" applyBorder="1" applyAlignment="1">
      <alignment horizontal="center" vertical="center" wrapText="1"/>
    </xf>
    <xf numFmtId="14" fontId="0" fillId="10" borderId="8" xfId="0" applyNumberFormat="1" applyFont="1" applyFill="1" applyBorder="1" applyAlignment="1">
      <alignment horizontal="center" vertical="center"/>
    </xf>
    <xf numFmtId="14" fontId="0" fillId="10" borderId="9" xfId="0" applyNumberFormat="1" applyFont="1" applyFill="1" applyBorder="1" applyAlignment="1">
      <alignment horizontal="center" vertical="center"/>
    </xf>
    <xf numFmtId="0" fontId="0" fillId="0" borderId="0" xfId="0" applyAlignment="1">
      <alignment horizontal="left" wrapText="1"/>
    </xf>
    <xf numFmtId="0" fontId="10" fillId="15" borderId="18" xfId="0" applyFont="1" applyFill="1" applyBorder="1" applyAlignment="1">
      <alignment horizontal="center"/>
    </xf>
    <xf numFmtId="0" fontId="10" fillId="15" borderId="19" xfId="0" applyFont="1" applyFill="1" applyBorder="1" applyAlignment="1">
      <alignment horizontal="center"/>
    </xf>
    <xf numFmtId="0" fontId="0" fillId="5" borderId="12" xfId="0" applyFill="1" applyBorder="1" applyAlignment="1">
      <alignment horizontal="center" vertical="top" wrapText="1"/>
    </xf>
    <xf numFmtId="0" fontId="0" fillId="5" borderId="14" xfId="0" applyFill="1" applyBorder="1" applyAlignment="1">
      <alignment horizontal="center" vertical="top" wrapText="1"/>
    </xf>
    <xf numFmtId="0" fontId="2" fillId="16" borderId="15" xfId="0" applyFont="1" applyFill="1" applyBorder="1" applyAlignment="1">
      <alignment horizontal="center" vertical="center"/>
    </xf>
    <xf numFmtId="0" fontId="2" fillId="16" borderId="17" xfId="0" applyFont="1" applyFill="1" applyBorder="1" applyAlignment="1">
      <alignment horizontal="center" vertical="center"/>
    </xf>
    <xf numFmtId="0" fontId="2" fillId="16" borderId="18" xfId="0" applyFont="1" applyFill="1" applyBorder="1" applyAlignment="1">
      <alignment horizontal="center" vertical="center"/>
    </xf>
    <xf numFmtId="0" fontId="2" fillId="16" borderId="20" xfId="0" applyFont="1" applyFill="1" applyBorder="1" applyAlignment="1">
      <alignment horizontal="center" vertical="center"/>
    </xf>
    <xf numFmtId="0" fontId="23" fillId="15" borderId="0" xfId="0" applyFont="1" applyFill="1" applyAlignment="1">
      <alignment horizontal="center"/>
    </xf>
    <xf numFmtId="0" fontId="23" fillId="15" borderId="19" xfId="0" applyFont="1" applyFill="1" applyBorder="1" applyAlignment="1">
      <alignment horizontal="center"/>
    </xf>
    <xf numFmtId="0" fontId="2" fillId="16" borderId="16" xfId="0" applyFont="1" applyFill="1" applyBorder="1" applyAlignment="1">
      <alignment horizontal="center" vertical="center"/>
    </xf>
    <xf numFmtId="0" fontId="2" fillId="16" borderId="0" xfId="0" applyFont="1" applyFill="1" applyBorder="1" applyAlignment="1">
      <alignment horizontal="center" vertical="center"/>
    </xf>
    <xf numFmtId="0" fontId="2" fillId="16" borderId="21" xfId="0" applyFont="1" applyFill="1" applyBorder="1" applyAlignment="1">
      <alignment horizontal="center" vertical="center"/>
    </xf>
    <xf numFmtId="0" fontId="0" fillId="4" borderId="15" xfId="0" applyFill="1" applyBorder="1" applyAlignment="1">
      <alignment horizontal="center" vertical="top" wrapText="1"/>
    </xf>
    <xf numFmtId="0" fontId="0" fillId="4" borderId="17" xfId="0" applyFill="1" applyBorder="1" applyAlignment="1">
      <alignment horizontal="center" vertical="top" wrapText="1"/>
    </xf>
    <xf numFmtId="0" fontId="0" fillId="4" borderId="10" xfId="0" applyFill="1" applyBorder="1" applyAlignment="1">
      <alignment horizontal="center" vertical="top" wrapText="1"/>
    </xf>
    <xf numFmtId="0" fontId="0" fillId="4" borderId="21" xfId="0" applyFill="1" applyBorder="1" applyAlignment="1">
      <alignment horizontal="center" vertical="top" wrapText="1"/>
    </xf>
    <xf numFmtId="0" fontId="0" fillId="4" borderId="18" xfId="0" applyFill="1" applyBorder="1" applyAlignment="1">
      <alignment horizontal="center" vertical="top" wrapText="1"/>
    </xf>
    <xf numFmtId="0" fontId="0" fillId="4" borderId="20" xfId="0" applyFill="1" applyBorder="1" applyAlignment="1">
      <alignment horizontal="center" vertical="top" wrapText="1"/>
    </xf>
    <xf numFmtId="0" fontId="0" fillId="6" borderId="15" xfId="0" applyFill="1" applyBorder="1" applyAlignment="1">
      <alignment horizontal="center" vertical="top" wrapText="1"/>
    </xf>
    <xf numFmtId="0" fontId="0" fillId="6" borderId="17" xfId="0" applyFill="1" applyBorder="1" applyAlignment="1">
      <alignment horizontal="center" vertical="top" wrapText="1"/>
    </xf>
    <xf numFmtId="0" fontId="0" fillId="6" borderId="10" xfId="0" applyFill="1" applyBorder="1" applyAlignment="1">
      <alignment horizontal="center" vertical="top" wrapText="1"/>
    </xf>
    <xf numFmtId="0" fontId="0" fillId="6" borderId="21" xfId="0" applyFill="1" applyBorder="1" applyAlignment="1">
      <alignment horizontal="center" vertical="top" wrapText="1"/>
    </xf>
    <xf numFmtId="0" fontId="0" fillId="6" borderId="18" xfId="0" applyFill="1" applyBorder="1" applyAlignment="1">
      <alignment horizontal="center" vertical="top" wrapText="1"/>
    </xf>
    <xf numFmtId="0" fontId="0" fillId="6" borderId="20" xfId="0" applyFill="1" applyBorder="1" applyAlignment="1">
      <alignment horizontal="center" vertical="top" wrapText="1"/>
    </xf>
    <xf numFmtId="0" fontId="2" fillId="15" borderId="19" xfId="0" applyFont="1" applyFill="1" applyBorder="1" applyAlignment="1">
      <alignment horizontal="center" vertical="center" wrapText="1"/>
    </xf>
    <xf numFmtId="0" fontId="2" fillId="15" borderId="20" xfId="0" applyFont="1" applyFill="1" applyBorder="1" applyAlignment="1">
      <alignment horizontal="center" vertical="center" wrapText="1"/>
    </xf>
    <xf numFmtId="0" fontId="0" fillId="4" borderId="12" xfId="0" applyFill="1" applyBorder="1" applyAlignment="1">
      <alignment horizontal="center" vertical="top" wrapText="1"/>
    </xf>
    <xf numFmtId="0" fontId="0" fillId="4" borderId="14" xfId="0" applyFill="1" applyBorder="1" applyAlignment="1">
      <alignment horizontal="center" vertical="top" wrapText="1"/>
    </xf>
    <xf numFmtId="0" fontId="0" fillId="6" borderId="12" xfId="0" applyFill="1" applyBorder="1" applyAlignment="1">
      <alignment horizontal="center" vertical="top" wrapText="1"/>
    </xf>
    <xf numFmtId="0" fontId="0" fillId="6" borderId="14" xfId="0" applyFill="1" applyBorder="1" applyAlignment="1">
      <alignment horizontal="center" vertical="top" wrapText="1"/>
    </xf>
    <xf numFmtId="0" fontId="2" fillId="16" borderId="22" xfId="0" applyFont="1" applyFill="1" applyBorder="1" applyAlignment="1">
      <alignment horizontal="center" vertical="center"/>
    </xf>
    <xf numFmtId="0" fontId="2" fillId="16" borderId="23" xfId="0" applyFont="1" applyFill="1" applyBorder="1" applyAlignment="1">
      <alignment horizontal="center" vertical="center"/>
    </xf>
    <xf numFmtId="0" fontId="2" fillId="16" borderId="2" xfId="0" applyFont="1" applyFill="1" applyBorder="1" applyAlignment="1">
      <alignment horizontal="center" vertical="center"/>
    </xf>
    <xf numFmtId="0" fontId="2" fillId="16" borderId="5" xfId="0" applyFont="1" applyFill="1" applyBorder="1" applyAlignment="1">
      <alignment horizontal="center" vertical="center"/>
    </xf>
    <xf numFmtId="0" fontId="0" fillId="4" borderId="8" xfId="0" applyFill="1" applyBorder="1" applyAlignment="1">
      <alignment horizontal="center" vertical="top" wrapText="1"/>
    </xf>
    <xf numFmtId="0" fontId="0" fillId="4" borderId="9" xfId="0" applyFill="1" applyBorder="1" applyAlignment="1">
      <alignment horizontal="center" vertical="top" wrapText="1"/>
    </xf>
    <xf numFmtId="0" fontId="0" fillId="5" borderId="15" xfId="0" applyFill="1" applyBorder="1" applyAlignment="1">
      <alignment horizontal="center" vertical="top" wrapText="1"/>
    </xf>
    <xf numFmtId="0" fontId="0" fillId="5" borderId="17" xfId="0" applyFill="1" applyBorder="1" applyAlignment="1">
      <alignment horizontal="center" vertical="top" wrapText="1"/>
    </xf>
    <xf numFmtId="0" fontId="0" fillId="5" borderId="10" xfId="0" applyFill="1" applyBorder="1" applyAlignment="1">
      <alignment horizontal="center" vertical="top" wrapText="1"/>
    </xf>
    <xf numFmtId="0" fontId="0" fillId="5" borderId="21" xfId="0" applyFill="1" applyBorder="1" applyAlignment="1">
      <alignment horizontal="center" vertical="top" wrapText="1"/>
    </xf>
    <xf numFmtId="0" fontId="0" fillId="5" borderId="18" xfId="0" applyFill="1" applyBorder="1" applyAlignment="1">
      <alignment horizontal="center" vertical="top" wrapText="1"/>
    </xf>
    <xf numFmtId="0" fontId="0" fillId="5" borderId="20" xfId="0" applyFill="1" applyBorder="1" applyAlignment="1">
      <alignment horizontal="center" vertical="top" wrapText="1"/>
    </xf>
    <xf numFmtId="0" fontId="2" fillId="15" borderId="12" xfId="0" applyFont="1" applyFill="1" applyBorder="1" applyAlignment="1">
      <alignment horizontal="center" vertical="center"/>
    </xf>
    <xf numFmtId="0" fontId="2" fillId="15" borderId="14" xfId="0" applyFont="1" applyFill="1" applyBorder="1" applyAlignment="1">
      <alignment horizontal="center" vertical="center"/>
    </xf>
    <xf numFmtId="0" fontId="0" fillId="6" borderId="29" xfId="0" applyFill="1" applyBorder="1" applyAlignment="1">
      <alignment horizontal="center" vertical="top" wrapText="1"/>
    </xf>
    <xf numFmtId="0" fontId="0" fillId="6" borderId="30" xfId="0" applyFill="1" applyBorder="1" applyAlignment="1">
      <alignment horizontal="center" vertical="top" wrapText="1"/>
    </xf>
    <xf numFmtId="0" fontId="2" fillId="16" borderId="26" xfId="0" applyFont="1" applyFill="1" applyBorder="1" applyAlignment="1">
      <alignment horizontal="center" vertical="center"/>
    </xf>
    <xf numFmtId="0" fontId="2" fillId="16" borderId="27" xfId="0" applyFont="1" applyFill="1" applyBorder="1" applyAlignment="1">
      <alignment horizontal="center" vertical="center"/>
    </xf>
    <xf numFmtId="0" fontId="0" fillId="5" borderId="28" xfId="0" applyFill="1" applyBorder="1" applyAlignment="1">
      <alignment horizontal="center" vertical="top" wrapText="1"/>
    </xf>
    <xf numFmtId="0" fontId="0" fillId="5" borderId="27" xfId="0" applyFill="1" applyBorder="1" applyAlignment="1">
      <alignment horizontal="center" vertical="top" wrapText="1"/>
    </xf>
    <xf numFmtId="0" fontId="2" fillId="15" borderId="32" xfId="0" applyFont="1" applyFill="1" applyBorder="1" applyAlignment="1">
      <alignment horizontal="center" vertical="center"/>
    </xf>
    <xf numFmtId="0" fontId="2" fillId="15" borderId="30" xfId="0" applyFont="1" applyFill="1" applyBorder="1" applyAlignment="1">
      <alignment horizontal="center" vertical="center"/>
    </xf>
    <xf numFmtId="0" fontId="0" fillId="4" borderId="29" xfId="0" applyFill="1" applyBorder="1" applyAlignment="1">
      <alignment horizontal="center" vertical="top" wrapText="1"/>
    </xf>
    <xf numFmtId="0" fontId="0" fillId="4" borderId="30" xfId="0" applyFill="1" applyBorder="1" applyAlignment="1">
      <alignment horizontal="center" vertical="top" wrapText="1"/>
    </xf>
    <xf numFmtId="0" fontId="0" fillId="5" borderId="29" xfId="0" applyFill="1" applyBorder="1" applyAlignment="1">
      <alignment horizontal="center" vertical="top" wrapText="1"/>
    </xf>
    <xf numFmtId="0" fontId="0" fillId="5" borderId="30" xfId="0" applyFill="1" applyBorder="1" applyAlignment="1">
      <alignment horizontal="center" vertical="top" wrapText="1"/>
    </xf>
    <xf numFmtId="0" fontId="0" fillId="17" borderId="10" xfId="0" applyFill="1" applyBorder="1" applyAlignment="1">
      <alignment horizontal="left" vertical="center" wrapText="1"/>
    </xf>
    <xf numFmtId="0" fontId="0" fillId="17" borderId="0" xfId="0" applyFill="1" applyBorder="1" applyAlignment="1">
      <alignment horizontal="left" vertical="center" wrapText="1"/>
    </xf>
    <xf numFmtId="0" fontId="0" fillId="17" borderId="21" xfId="0" applyFill="1" applyBorder="1" applyAlignment="1">
      <alignment horizontal="left" vertical="center" wrapText="1"/>
    </xf>
    <xf numFmtId="0" fontId="0" fillId="17" borderId="18" xfId="0" applyFill="1" applyBorder="1" applyAlignment="1">
      <alignment horizontal="left" vertical="center" wrapText="1"/>
    </xf>
    <xf numFmtId="0" fontId="0" fillId="17" borderId="19" xfId="0" applyFill="1" applyBorder="1" applyAlignment="1">
      <alignment horizontal="left" vertical="center" wrapText="1"/>
    </xf>
    <xf numFmtId="0" fontId="0" fillId="17" borderId="20" xfId="0" applyFill="1" applyBorder="1" applyAlignment="1">
      <alignment horizontal="left" vertical="center" wrapText="1"/>
    </xf>
    <xf numFmtId="0" fontId="8" fillId="16" borderId="12" xfId="0" applyFont="1" applyFill="1" applyBorder="1" applyAlignment="1">
      <alignment horizontal="center" vertical="center" wrapText="1"/>
    </xf>
    <xf numFmtId="0" fontId="8" fillId="16" borderId="14"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21" fillId="16" borderId="33" xfId="0" applyFont="1" applyFill="1" applyBorder="1" applyAlignment="1">
      <alignment horizontal="center" vertical="center" wrapText="1"/>
    </xf>
    <xf numFmtId="0" fontId="21" fillId="16" borderId="34" xfId="0" applyFont="1" applyFill="1" applyBorder="1" applyAlignment="1">
      <alignment horizontal="center" vertical="center" wrapText="1"/>
    </xf>
    <xf numFmtId="0" fontId="2" fillId="16" borderId="22" xfId="0" applyFont="1" applyFill="1" applyBorder="1" applyAlignment="1">
      <alignment horizontal="center" vertical="center" wrapText="1"/>
    </xf>
    <xf numFmtId="0" fontId="2" fillId="16" borderId="23"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2" fillId="16" borderId="21" xfId="0" applyFont="1" applyFill="1" applyBorder="1" applyAlignment="1">
      <alignment horizontal="center" vertical="center" wrapText="1"/>
    </xf>
    <xf numFmtId="0" fontId="2" fillId="16" borderId="26" xfId="0" applyFont="1" applyFill="1" applyBorder="1" applyAlignment="1">
      <alignment horizontal="center" vertical="center" wrapText="1"/>
    </xf>
    <xf numFmtId="0" fontId="2" fillId="16" borderId="27"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2" fillId="5" borderId="21" xfId="0" applyFont="1" applyFill="1" applyBorder="1" applyAlignment="1">
      <alignment horizontal="center" vertical="center" wrapText="1"/>
    </xf>
    <xf numFmtId="0" fontId="22" fillId="5" borderId="28" xfId="0" applyFont="1" applyFill="1" applyBorder="1" applyAlignment="1">
      <alignment horizontal="center" vertical="center" wrapText="1"/>
    </xf>
    <xf numFmtId="0" fontId="22" fillId="5" borderId="27" xfId="0" applyFont="1" applyFill="1" applyBorder="1" applyAlignment="1">
      <alignment horizontal="center" vertical="center" wrapText="1"/>
    </xf>
    <xf numFmtId="0" fontId="0" fillId="17" borderId="10" xfId="0" applyFill="1" applyBorder="1" applyAlignment="1">
      <alignment horizontal="left" wrapText="1"/>
    </xf>
    <xf numFmtId="0" fontId="0" fillId="17" borderId="0" xfId="0" applyFill="1" applyBorder="1" applyAlignment="1">
      <alignment horizontal="left" wrapText="1"/>
    </xf>
    <xf numFmtId="0" fontId="0" fillId="17" borderId="21" xfId="0" applyFill="1" applyBorder="1" applyAlignment="1">
      <alignment horizontal="left" wrapText="1"/>
    </xf>
    <xf numFmtId="0" fontId="0" fillId="17" borderId="10" xfId="0" applyFill="1" applyBorder="1" applyAlignment="1">
      <alignment horizontal="center" vertical="center" wrapText="1"/>
    </xf>
    <xf numFmtId="0" fontId="0" fillId="17" borderId="0" xfId="0" applyFill="1" applyBorder="1" applyAlignment="1">
      <alignment horizontal="center" vertical="center" wrapText="1"/>
    </xf>
    <xf numFmtId="0" fontId="0" fillId="17" borderId="21" xfId="0" applyFill="1" applyBorder="1" applyAlignment="1">
      <alignment horizontal="center" vertical="center" wrapText="1"/>
    </xf>
    <xf numFmtId="0" fontId="0" fillId="11" borderId="12" xfId="0" applyFill="1" applyBorder="1" applyAlignment="1">
      <alignment horizontal="center" vertical="center"/>
    </xf>
    <xf numFmtId="0" fontId="0" fillId="11" borderId="14" xfId="0" applyFill="1" applyBorder="1" applyAlignment="1">
      <alignment horizontal="center" vertical="center"/>
    </xf>
    <xf numFmtId="0" fontId="3" fillId="12" borderId="12" xfId="0" applyFont="1" applyFill="1" applyBorder="1" applyAlignment="1">
      <alignment horizontal="center"/>
    </xf>
    <xf numFmtId="0" fontId="3" fillId="12" borderId="13" xfId="0" applyFont="1" applyFill="1" applyBorder="1" applyAlignment="1">
      <alignment horizontal="center"/>
    </xf>
    <xf numFmtId="0" fontId="3" fillId="12" borderId="14" xfId="0" applyFont="1" applyFill="1" applyBorder="1" applyAlignment="1">
      <alignment horizontal="center"/>
    </xf>
    <xf numFmtId="0" fontId="13" fillId="15" borderId="12" xfId="0" applyFont="1" applyFill="1" applyBorder="1" applyAlignment="1">
      <alignment horizontal="center" vertical="center"/>
    </xf>
    <xf numFmtId="0" fontId="13" fillId="15" borderId="13" xfId="0" applyFont="1" applyFill="1" applyBorder="1" applyAlignment="1">
      <alignment horizontal="center" vertical="center"/>
    </xf>
    <xf numFmtId="0" fontId="13" fillId="15" borderId="14" xfId="0" applyFont="1" applyFill="1" applyBorder="1" applyAlignment="1">
      <alignment horizontal="center" vertical="center"/>
    </xf>
    <xf numFmtId="0" fontId="14" fillId="17" borderId="15" xfId="0" applyFont="1" applyFill="1" applyBorder="1" applyAlignment="1">
      <alignment horizontal="center" wrapText="1"/>
    </xf>
    <xf numFmtId="0" fontId="14" fillId="17" borderId="16" xfId="0" applyFont="1" applyFill="1" applyBorder="1" applyAlignment="1">
      <alignment horizontal="center" wrapText="1"/>
    </xf>
    <xf numFmtId="0" fontId="14" fillId="17" borderId="17" xfId="0" applyFont="1" applyFill="1" applyBorder="1" applyAlignment="1">
      <alignment horizontal="center" wrapText="1"/>
    </xf>
    <xf numFmtId="0" fontId="0" fillId="17" borderId="18" xfId="0" applyFill="1" applyBorder="1" applyAlignment="1">
      <alignment horizontal="left"/>
    </xf>
    <xf numFmtId="0" fontId="0" fillId="17" borderId="19" xfId="0" applyFill="1" applyBorder="1" applyAlignment="1">
      <alignment horizontal="left"/>
    </xf>
    <xf numFmtId="0" fontId="0" fillId="17" borderId="20" xfId="0" applyFill="1" applyBorder="1" applyAlignment="1">
      <alignment horizontal="left"/>
    </xf>
    <xf numFmtId="0" fontId="8" fillId="15" borderId="16" xfId="0" applyFont="1" applyFill="1" applyBorder="1" applyAlignment="1">
      <alignment horizontal="center" vertical="center" wrapText="1"/>
    </xf>
    <xf numFmtId="0" fontId="8" fillId="15" borderId="0" xfId="0" applyFont="1" applyFill="1" applyBorder="1" applyAlignment="1">
      <alignment horizontal="center" vertical="center" wrapText="1"/>
    </xf>
    <xf numFmtId="0" fontId="8" fillId="16" borderId="17" xfId="0" applyFont="1" applyFill="1" applyBorder="1" applyAlignment="1">
      <alignment horizontal="center" wrapText="1"/>
    </xf>
    <xf numFmtId="0" fontId="8" fillId="16" borderId="20" xfId="0" applyFont="1" applyFill="1" applyBorder="1" applyAlignment="1">
      <alignment horizontal="center" wrapText="1"/>
    </xf>
    <xf numFmtId="0" fontId="16" fillId="16" borderId="18" xfId="0" applyFont="1" applyFill="1" applyBorder="1" applyAlignment="1">
      <alignment horizontal="center" wrapText="1"/>
    </xf>
    <xf numFmtId="0" fontId="16" fillId="16" borderId="19" xfId="0" applyFont="1" applyFill="1" applyBorder="1" applyAlignment="1">
      <alignment horizontal="center" wrapText="1"/>
    </xf>
    <xf numFmtId="0" fontId="0" fillId="7" borderId="12" xfId="0" applyFill="1" applyBorder="1" applyAlignment="1">
      <alignment horizontal="center" vertical="center"/>
    </xf>
    <xf numFmtId="0" fontId="0" fillId="7" borderId="13" xfId="0" applyFill="1" applyBorder="1" applyAlignment="1">
      <alignment horizontal="center" vertical="center"/>
    </xf>
    <xf numFmtId="0" fontId="13" fillId="15" borderId="15" xfId="0" applyFont="1" applyFill="1" applyBorder="1" applyAlignment="1">
      <alignment horizontal="center"/>
    </xf>
    <xf numFmtId="0" fontId="13" fillId="15" borderId="16" xfId="0" applyFont="1" applyFill="1" applyBorder="1" applyAlignment="1">
      <alignment horizontal="center"/>
    </xf>
    <xf numFmtId="0" fontId="13" fillId="15" borderId="17" xfId="0" applyFont="1" applyFill="1" applyBorder="1" applyAlignment="1">
      <alignment horizontal="center"/>
    </xf>
    <xf numFmtId="0" fontId="14" fillId="17" borderId="10" xfId="0" applyFont="1" applyFill="1" applyBorder="1" applyAlignment="1">
      <alignment horizontal="left"/>
    </xf>
    <xf numFmtId="0" fontId="14" fillId="17" borderId="0" xfId="0" applyFont="1" applyFill="1" applyBorder="1" applyAlignment="1">
      <alignment horizontal="left"/>
    </xf>
    <xf numFmtId="0" fontId="15" fillId="18" borderId="15" xfId="0" applyFont="1" applyFill="1" applyBorder="1" applyAlignment="1">
      <alignment horizontal="center" vertical="center" wrapText="1"/>
    </xf>
    <xf numFmtId="0" fontId="15" fillId="18" borderId="16" xfId="0" applyFont="1" applyFill="1" applyBorder="1" applyAlignment="1">
      <alignment horizontal="center" vertical="center" wrapText="1"/>
    </xf>
    <xf numFmtId="0" fontId="15" fillId="18" borderId="17" xfId="0" applyFont="1" applyFill="1" applyBorder="1" applyAlignment="1">
      <alignment horizontal="center" vertical="center" wrapText="1"/>
    </xf>
    <xf numFmtId="0" fontId="15" fillId="18" borderId="10" xfId="0" applyFont="1" applyFill="1" applyBorder="1" applyAlignment="1">
      <alignment horizontal="center" vertical="center" wrapText="1"/>
    </xf>
    <xf numFmtId="0" fontId="15" fillId="18" borderId="0" xfId="0" applyFont="1" applyFill="1" applyBorder="1" applyAlignment="1">
      <alignment horizontal="center" vertical="center" wrapText="1"/>
    </xf>
    <xf numFmtId="0" fontId="15" fillId="18" borderId="21" xfId="0" applyFont="1" applyFill="1" applyBorder="1" applyAlignment="1">
      <alignment horizontal="center" vertical="center" wrapText="1"/>
    </xf>
    <xf numFmtId="0" fontId="15" fillId="18" borderId="18" xfId="0" applyFont="1" applyFill="1" applyBorder="1" applyAlignment="1">
      <alignment horizontal="center" vertical="center" wrapText="1"/>
    </xf>
    <xf numFmtId="0" fontId="15" fillId="18" borderId="19" xfId="0" applyFont="1" applyFill="1" applyBorder="1" applyAlignment="1">
      <alignment horizontal="center" vertical="center" wrapText="1"/>
    </xf>
    <xf numFmtId="0" fontId="15" fillId="18" borderId="20" xfId="0" applyFont="1" applyFill="1" applyBorder="1" applyAlignment="1">
      <alignment horizontal="center" vertical="center" wrapText="1"/>
    </xf>
    <xf numFmtId="0" fontId="0" fillId="17" borderId="10" xfId="0" applyFill="1" applyBorder="1" applyAlignment="1">
      <alignment horizontal="left"/>
    </xf>
    <xf numFmtId="0" fontId="0" fillId="17" borderId="0" xfId="0" applyFill="1" applyBorder="1" applyAlignment="1">
      <alignment horizontal="left"/>
    </xf>
    <xf numFmtId="0" fontId="0" fillId="17" borderId="21" xfId="0" applyFill="1" applyBorder="1" applyAlignment="1">
      <alignment horizontal="left"/>
    </xf>
    <xf numFmtId="0" fontId="0" fillId="17" borderId="16" xfId="0" applyFill="1" applyBorder="1" applyAlignment="1">
      <alignment horizontal="center"/>
    </xf>
    <xf numFmtId="0" fontId="0" fillId="17" borderId="17" xfId="0" applyFill="1" applyBorder="1" applyAlignment="1">
      <alignment horizontal="center"/>
    </xf>
    <xf numFmtId="0" fontId="4" fillId="21" borderId="8" xfId="0" applyFont="1" applyFill="1" applyBorder="1" applyAlignment="1">
      <alignment horizontal="center" wrapText="1"/>
    </xf>
    <xf numFmtId="0" fontId="4" fillId="21" borderId="9" xfId="0" applyFont="1" applyFill="1" applyBorder="1" applyAlignment="1">
      <alignment horizontal="center" wrapText="1"/>
    </xf>
    <xf numFmtId="0" fontId="19" fillId="21" borderId="8" xfId="0" applyFont="1" applyFill="1" applyBorder="1" applyAlignment="1">
      <alignment horizontal="center" wrapText="1"/>
    </xf>
    <xf numFmtId="0" fontId="19" fillId="21" borderId="9" xfId="0" applyFont="1" applyFill="1" applyBorder="1" applyAlignment="1">
      <alignment horizontal="center" wrapText="1"/>
    </xf>
    <xf numFmtId="0" fontId="0" fillId="7" borderId="12" xfId="0" applyFill="1" applyBorder="1" applyAlignment="1">
      <alignment horizontal="center"/>
    </xf>
    <xf numFmtId="0" fontId="0" fillId="7" borderId="13" xfId="0" applyFill="1" applyBorder="1" applyAlignment="1">
      <alignment horizontal="center"/>
    </xf>
    <xf numFmtId="0" fontId="0" fillId="7" borderId="14" xfId="0" applyFill="1" applyBorder="1" applyAlignment="1">
      <alignment horizontal="center"/>
    </xf>
    <xf numFmtId="0" fontId="0" fillId="10" borderId="12" xfId="0" applyFill="1" applyBorder="1" applyAlignment="1">
      <alignment horizontal="center"/>
    </xf>
    <xf numFmtId="0" fontId="0" fillId="10" borderId="13" xfId="0" applyFill="1" applyBorder="1" applyAlignment="1">
      <alignment horizontal="center"/>
    </xf>
    <xf numFmtId="0" fontId="0" fillId="10" borderId="14" xfId="0" applyFill="1" applyBorder="1" applyAlignment="1">
      <alignment horizontal="center"/>
    </xf>
    <xf numFmtId="0" fontId="0" fillId="11" borderId="13" xfId="0" applyFill="1" applyBorder="1" applyAlignment="1">
      <alignment horizontal="center" vertical="center"/>
    </xf>
    <xf numFmtId="0" fontId="0" fillId="12" borderId="12" xfId="0" applyFill="1" applyBorder="1" applyAlignment="1">
      <alignment horizontal="center" vertical="center"/>
    </xf>
    <xf numFmtId="0" fontId="0" fillId="12" borderId="13" xfId="0" applyFill="1" applyBorder="1" applyAlignment="1">
      <alignment horizontal="center" vertical="center"/>
    </xf>
    <xf numFmtId="0" fontId="0" fillId="12" borderId="14" xfId="0" applyFill="1" applyBorder="1" applyAlignment="1">
      <alignment horizontal="center" vertical="center"/>
    </xf>
    <xf numFmtId="0" fontId="0" fillId="11" borderId="12" xfId="0" applyFill="1" applyBorder="1" applyAlignment="1">
      <alignment horizontal="center"/>
    </xf>
    <xf numFmtId="0" fontId="0" fillId="11" borderId="13" xfId="0" applyFill="1" applyBorder="1" applyAlignment="1">
      <alignment horizontal="center"/>
    </xf>
    <xf numFmtId="0" fontId="0" fillId="11" borderId="14" xfId="0" applyFill="1" applyBorder="1" applyAlignment="1">
      <alignment horizontal="center"/>
    </xf>
    <xf numFmtId="0" fontId="20" fillId="20" borderId="19" xfId="0" applyFont="1" applyFill="1" applyBorder="1" applyAlignment="1">
      <alignment horizontal="center"/>
    </xf>
    <xf numFmtId="0" fontId="2" fillId="21" borderId="8" xfId="0" applyFont="1" applyFill="1" applyBorder="1" applyAlignment="1">
      <alignment horizontal="center"/>
    </xf>
    <xf numFmtId="0" fontId="2" fillId="21" borderId="9" xfId="0" applyFont="1" applyFill="1" applyBorder="1" applyAlignment="1">
      <alignment horizontal="center"/>
    </xf>
    <xf numFmtId="0" fontId="18" fillId="21" borderId="12" xfId="0" applyFont="1" applyFill="1" applyBorder="1" applyAlignment="1">
      <alignment horizontal="center" wrapText="1"/>
    </xf>
    <xf numFmtId="0" fontId="18" fillId="21" borderId="13" xfId="0" applyFont="1" applyFill="1" applyBorder="1" applyAlignment="1">
      <alignment horizontal="center" wrapText="1"/>
    </xf>
    <xf numFmtId="0" fontId="18" fillId="21" borderId="14" xfId="0" applyFont="1" applyFill="1" applyBorder="1" applyAlignment="1">
      <alignment horizontal="center" wrapText="1"/>
    </xf>
    <xf numFmtId="0" fontId="17" fillId="19" borderId="6" xfId="0" applyFont="1" applyFill="1" applyBorder="1" applyAlignment="1">
      <alignment horizontal="center"/>
    </xf>
    <xf numFmtId="0" fontId="2" fillId="19" borderId="6" xfId="0" applyFont="1" applyFill="1" applyBorder="1" applyAlignment="1">
      <alignment horizontal="center"/>
    </xf>
    <xf numFmtId="0" fontId="4" fillId="19" borderId="6" xfId="0" applyFont="1" applyFill="1" applyBorder="1" applyAlignment="1">
      <alignment horizontal="center" wrapText="1"/>
    </xf>
    <xf numFmtId="0" fontId="18" fillId="19" borderId="12" xfId="0" applyFont="1" applyFill="1" applyBorder="1" applyAlignment="1">
      <alignment horizontal="center" wrapText="1"/>
    </xf>
    <xf numFmtId="0" fontId="18" fillId="19" borderId="13" xfId="0" applyFont="1" applyFill="1" applyBorder="1" applyAlignment="1">
      <alignment horizontal="center" wrapText="1"/>
    </xf>
    <xf numFmtId="0" fontId="18" fillId="19" borderId="14" xfId="0" applyFont="1" applyFill="1" applyBorder="1" applyAlignment="1">
      <alignment horizontal="center" wrapText="1"/>
    </xf>
    <xf numFmtId="0" fontId="4" fillId="19" borderId="8" xfId="0" applyFont="1" applyFill="1" applyBorder="1" applyAlignment="1">
      <alignment horizontal="center" wrapText="1"/>
    </xf>
    <xf numFmtId="0" fontId="4" fillId="19" borderId="9" xfId="0" applyFont="1" applyFill="1" applyBorder="1" applyAlignment="1">
      <alignment horizontal="center" wrapText="1"/>
    </xf>
    <xf numFmtId="0" fontId="19" fillId="19" borderId="6" xfId="0" applyFont="1" applyFill="1" applyBorder="1" applyAlignment="1">
      <alignment horizont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A20" sqref="A20:K20"/>
    </sheetView>
  </sheetViews>
  <sheetFormatPr defaultRowHeight="15" x14ac:dyDescent="0.25"/>
  <cols>
    <col min="1" max="1" width="13.42578125" customWidth="1"/>
    <col min="2" max="2" width="18" customWidth="1"/>
    <col min="3" max="3" width="27.42578125" customWidth="1"/>
    <col min="4" max="4" width="19.7109375" customWidth="1"/>
    <col min="5" max="5" width="21.7109375" customWidth="1"/>
    <col min="6" max="7" width="30" customWidth="1"/>
    <col min="8" max="8" width="23.42578125" customWidth="1"/>
    <col min="9" max="9" width="28.5703125" customWidth="1"/>
    <col min="10" max="10" width="21.28515625" customWidth="1"/>
    <col min="11" max="11" width="13.5703125" customWidth="1"/>
  </cols>
  <sheetData>
    <row r="1" spans="1:11" ht="18.75" x14ac:dyDescent="0.3">
      <c r="A1" s="213" t="s">
        <v>0</v>
      </c>
      <c r="B1" s="213"/>
      <c r="C1" s="213"/>
      <c r="D1" s="213"/>
      <c r="E1" s="213"/>
      <c r="F1" s="213"/>
      <c r="G1" s="213"/>
      <c r="H1" s="213"/>
      <c r="I1" s="213"/>
      <c r="J1" s="213"/>
      <c r="K1" s="213"/>
    </row>
    <row r="2" spans="1:11" x14ac:dyDescent="0.25">
      <c r="A2" s="214" t="s">
        <v>1</v>
      </c>
      <c r="B2" s="214" t="s">
        <v>2</v>
      </c>
      <c r="C2" s="214" t="s">
        <v>3</v>
      </c>
      <c r="D2" s="214" t="s">
        <v>4</v>
      </c>
      <c r="E2" s="217" t="s">
        <v>5</v>
      </c>
      <c r="F2" s="218"/>
      <c r="G2" s="217" t="s">
        <v>6</v>
      </c>
      <c r="H2" s="218"/>
      <c r="I2" s="214" t="s">
        <v>7</v>
      </c>
      <c r="J2" s="214" t="s">
        <v>8</v>
      </c>
      <c r="K2" s="214" t="s">
        <v>9</v>
      </c>
    </row>
    <row r="3" spans="1:11" ht="60" x14ac:dyDescent="0.25">
      <c r="A3" s="215"/>
      <c r="B3" s="215"/>
      <c r="C3" s="215"/>
      <c r="D3" s="216"/>
      <c r="E3" s="1" t="s">
        <v>10</v>
      </c>
      <c r="F3" s="1" t="s">
        <v>11</v>
      </c>
      <c r="G3" s="1" t="s">
        <v>12</v>
      </c>
      <c r="H3" s="1" t="s">
        <v>13</v>
      </c>
      <c r="I3" s="219"/>
      <c r="J3" s="215"/>
      <c r="K3" s="215"/>
    </row>
    <row r="4" spans="1:11" ht="30" x14ac:dyDescent="0.25">
      <c r="A4" s="2">
        <v>1</v>
      </c>
      <c r="B4" s="2" t="s">
        <v>58</v>
      </c>
      <c r="C4" s="3">
        <v>35698</v>
      </c>
      <c r="D4" s="3" t="s">
        <v>15</v>
      </c>
      <c r="E4" s="2" t="s">
        <v>16</v>
      </c>
      <c r="F4" s="2" t="s">
        <v>16</v>
      </c>
      <c r="G4" s="2" t="s">
        <v>16</v>
      </c>
      <c r="H4" s="2" t="s">
        <v>17</v>
      </c>
      <c r="I4" s="2" t="s">
        <v>18</v>
      </c>
      <c r="J4" s="2" t="s">
        <v>19</v>
      </c>
      <c r="K4" s="2" t="s">
        <v>19</v>
      </c>
    </row>
    <row r="5" spans="1:11" x14ac:dyDescent="0.25">
      <c r="A5" s="205">
        <v>2</v>
      </c>
      <c r="B5" s="205" t="s">
        <v>58</v>
      </c>
      <c r="C5" s="211">
        <v>39569</v>
      </c>
      <c r="D5" s="211">
        <v>39791</v>
      </c>
      <c r="E5" s="205" t="s">
        <v>21</v>
      </c>
      <c r="F5" s="205" t="s">
        <v>22</v>
      </c>
      <c r="G5" s="205" t="s">
        <v>23</v>
      </c>
      <c r="H5" s="4">
        <v>39657</v>
      </c>
      <c r="I5" s="4">
        <v>39856</v>
      </c>
      <c r="J5" s="205" t="s">
        <v>19</v>
      </c>
      <c r="K5" s="205"/>
    </row>
    <row r="6" spans="1:11" ht="45" x14ac:dyDescent="0.25">
      <c r="A6" s="206"/>
      <c r="B6" s="206"/>
      <c r="C6" s="212"/>
      <c r="D6" s="212"/>
      <c r="E6" s="206"/>
      <c r="F6" s="206"/>
      <c r="G6" s="206"/>
      <c r="H6" s="5" t="s">
        <v>24</v>
      </c>
      <c r="I6" s="6" t="s">
        <v>25</v>
      </c>
      <c r="J6" s="206"/>
      <c r="K6" s="206"/>
    </row>
    <row r="7" spans="1:11" ht="30" x14ac:dyDescent="0.25">
      <c r="A7" s="7">
        <v>3</v>
      </c>
      <c r="B7" s="7" t="s">
        <v>58</v>
      </c>
      <c r="C7" s="8">
        <v>38466</v>
      </c>
      <c r="D7" s="8" t="s">
        <v>27</v>
      </c>
      <c r="E7" s="7" t="s">
        <v>16</v>
      </c>
      <c r="F7" s="7" t="s">
        <v>16</v>
      </c>
      <c r="G7" s="7" t="s">
        <v>16</v>
      </c>
      <c r="H7" s="7" t="s">
        <v>17</v>
      </c>
      <c r="I7" s="7" t="s">
        <v>28</v>
      </c>
      <c r="J7" s="7" t="s">
        <v>19</v>
      </c>
      <c r="K7" s="7" t="s">
        <v>19</v>
      </c>
    </row>
    <row r="8" spans="1:11" x14ac:dyDescent="0.25">
      <c r="A8" s="207">
        <v>4</v>
      </c>
      <c r="B8" s="207" t="s">
        <v>58</v>
      </c>
      <c r="C8" s="209">
        <v>41419</v>
      </c>
      <c r="D8" s="209">
        <v>41557</v>
      </c>
      <c r="E8" s="207" t="s">
        <v>30</v>
      </c>
      <c r="F8" s="9" t="s">
        <v>19</v>
      </c>
      <c r="G8" s="10" t="s">
        <v>19</v>
      </c>
      <c r="H8" s="9" t="s">
        <v>31</v>
      </c>
      <c r="I8" s="11">
        <v>41698</v>
      </c>
      <c r="J8" s="207" t="s">
        <v>32</v>
      </c>
      <c r="K8" s="207" t="s">
        <v>19</v>
      </c>
    </row>
    <row r="9" spans="1:11" ht="30" x14ac:dyDescent="0.25">
      <c r="A9" s="208"/>
      <c r="B9" s="208"/>
      <c r="C9" s="210"/>
      <c r="D9" s="210"/>
      <c r="E9" s="208"/>
      <c r="F9" s="12" t="s">
        <v>33</v>
      </c>
      <c r="G9" s="9" t="s">
        <v>34</v>
      </c>
      <c r="H9" s="9" t="s">
        <v>35</v>
      </c>
      <c r="I9" s="13" t="s">
        <v>36</v>
      </c>
      <c r="J9" s="208"/>
      <c r="K9" s="208"/>
    </row>
    <row r="10" spans="1:11" ht="30" x14ac:dyDescent="0.25">
      <c r="A10" s="199">
        <v>5</v>
      </c>
      <c r="B10" s="199" t="s">
        <v>58</v>
      </c>
      <c r="C10" s="203">
        <v>39273</v>
      </c>
      <c r="D10" s="203">
        <v>39542</v>
      </c>
      <c r="E10" s="199" t="s">
        <v>16</v>
      </c>
      <c r="F10" s="199" t="s">
        <v>16</v>
      </c>
      <c r="G10" s="14" t="s">
        <v>16</v>
      </c>
      <c r="H10" s="15" t="s">
        <v>35</v>
      </c>
      <c r="I10" s="16">
        <v>39624</v>
      </c>
      <c r="J10" s="199" t="s">
        <v>19</v>
      </c>
      <c r="K10" s="199" t="s">
        <v>19</v>
      </c>
    </row>
    <row r="11" spans="1:11" ht="30" x14ac:dyDescent="0.25">
      <c r="A11" s="200"/>
      <c r="B11" s="200"/>
      <c r="C11" s="204"/>
      <c r="D11" s="204"/>
      <c r="E11" s="200"/>
      <c r="F11" s="200"/>
      <c r="G11" s="17" t="s">
        <v>38</v>
      </c>
      <c r="H11" s="15" t="s">
        <v>35</v>
      </c>
      <c r="I11" s="18" t="s">
        <v>39</v>
      </c>
      <c r="J11" s="200"/>
      <c r="K11" s="200"/>
    </row>
    <row r="12" spans="1:11" ht="45" x14ac:dyDescent="0.25">
      <c r="A12" s="19">
        <v>6</v>
      </c>
      <c r="B12" s="19" t="s">
        <v>58</v>
      </c>
      <c r="C12" s="20">
        <v>37081</v>
      </c>
      <c r="D12" s="20">
        <v>40471</v>
      </c>
      <c r="E12" s="19" t="s">
        <v>41</v>
      </c>
      <c r="F12" s="19" t="s">
        <v>41</v>
      </c>
      <c r="G12" s="19" t="s">
        <v>42</v>
      </c>
      <c r="H12" s="19" t="s">
        <v>35</v>
      </c>
      <c r="I12" s="20">
        <v>40877</v>
      </c>
      <c r="J12" s="19" t="s">
        <v>19</v>
      </c>
      <c r="K12" s="19" t="s">
        <v>43</v>
      </c>
    </row>
    <row r="13" spans="1:11" ht="30" x14ac:dyDescent="0.25">
      <c r="A13" s="21">
        <v>7</v>
      </c>
      <c r="B13" s="21" t="s">
        <v>58</v>
      </c>
      <c r="C13" s="22">
        <v>37843</v>
      </c>
      <c r="D13" s="22">
        <v>41534</v>
      </c>
      <c r="E13" s="21" t="s">
        <v>16</v>
      </c>
      <c r="F13" s="21" t="s">
        <v>45</v>
      </c>
      <c r="G13" s="21" t="s">
        <v>46</v>
      </c>
      <c r="H13" s="21" t="s">
        <v>47</v>
      </c>
      <c r="I13" s="22">
        <v>41547</v>
      </c>
      <c r="J13" s="21" t="s">
        <v>32</v>
      </c>
      <c r="K13" s="21" t="s">
        <v>19</v>
      </c>
    </row>
    <row r="14" spans="1:11" x14ac:dyDescent="0.25">
      <c r="A14" s="194">
        <v>8</v>
      </c>
      <c r="B14" s="194" t="s">
        <v>58</v>
      </c>
      <c r="C14" s="201">
        <v>41337</v>
      </c>
      <c r="D14" s="201">
        <v>40851</v>
      </c>
      <c r="E14" s="194" t="s">
        <v>16</v>
      </c>
      <c r="F14" s="194" t="s">
        <v>16</v>
      </c>
      <c r="G14" s="194" t="s">
        <v>49</v>
      </c>
      <c r="H14" s="194" t="s">
        <v>50</v>
      </c>
      <c r="I14" s="23">
        <v>41325</v>
      </c>
      <c r="J14" s="194" t="s">
        <v>32</v>
      </c>
      <c r="K14" s="194" t="s">
        <v>19</v>
      </c>
    </row>
    <row r="15" spans="1:11" ht="30" x14ac:dyDescent="0.25">
      <c r="A15" s="195"/>
      <c r="B15" s="195"/>
      <c r="C15" s="202"/>
      <c r="D15" s="202"/>
      <c r="E15" s="195"/>
      <c r="F15" s="195"/>
      <c r="G15" s="195"/>
      <c r="H15" s="195"/>
      <c r="I15" s="24" t="s">
        <v>51</v>
      </c>
      <c r="J15" s="195"/>
      <c r="K15" s="195"/>
    </row>
    <row r="16" spans="1:11" ht="60" x14ac:dyDescent="0.25">
      <c r="A16" s="25">
        <v>9</v>
      </c>
      <c r="B16" s="25" t="s">
        <v>58</v>
      </c>
      <c r="C16" s="25" t="s">
        <v>53</v>
      </c>
      <c r="D16" s="25" t="s">
        <v>53</v>
      </c>
      <c r="E16" s="25" t="s">
        <v>53</v>
      </c>
      <c r="F16" s="25" t="s">
        <v>53</v>
      </c>
      <c r="G16" s="25" t="s">
        <v>53</v>
      </c>
      <c r="H16" s="25" t="s">
        <v>53</v>
      </c>
      <c r="I16" s="25" t="s">
        <v>53</v>
      </c>
      <c r="J16" s="25" t="s">
        <v>53</v>
      </c>
      <c r="K16" s="25" t="s">
        <v>53</v>
      </c>
    </row>
    <row r="17" spans="1:11" x14ac:dyDescent="0.25">
      <c r="A17" s="196" t="s">
        <v>54</v>
      </c>
      <c r="B17" s="196"/>
      <c r="C17" s="196"/>
      <c r="D17" s="196"/>
      <c r="E17" s="196"/>
      <c r="F17" s="196"/>
      <c r="G17" s="196"/>
      <c r="H17" s="196"/>
      <c r="I17" s="196"/>
      <c r="J17" s="196"/>
      <c r="K17" s="196"/>
    </row>
    <row r="18" spans="1:11" x14ac:dyDescent="0.25">
      <c r="A18" s="196" t="s">
        <v>55</v>
      </c>
      <c r="B18" s="196"/>
      <c r="C18" s="196"/>
      <c r="D18" s="196"/>
      <c r="E18" s="196"/>
      <c r="F18" s="196"/>
      <c r="G18" s="196"/>
      <c r="H18" s="196"/>
      <c r="I18" s="196"/>
      <c r="J18" s="196"/>
      <c r="K18" s="196"/>
    </row>
    <row r="19" spans="1:11" x14ac:dyDescent="0.25">
      <c r="A19" s="197" t="s">
        <v>56</v>
      </c>
      <c r="B19" s="197"/>
      <c r="C19" s="197"/>
      <c r="D19" s="197"/>
      <c r="E19" s="197"/>
      <c r="F19" s="197"/>
      <c r="G19" s="197"/>
      <c r="H19" s="197"/>
      <c r="I19" s="197"/>
      <c r="J19" s="197"/>
      <c r="K19" s="197"/>
    </row>
    <row r="20" spans="1:11" x14ac:dyDescent="0.25">
      <c r="A20" s="198" t="s">
        <v>57</v>
      </c>
      <c r="B20" s="198"/>
      <c r="C20" s="198"/>
      <c r="D20" s="198"/>
      <c r="E20" s="198"/>
      <c r="F20" s="198"/>
      <c r="G20" s="198"/>
      <c r="H20" s="198"/>
      <c r="I20" s="198"/>
      <c r="J20" s="198"/>
      <c r="K20" s="198"/>
    </row>
  </sheetData>
  <mergeCells count="48">
    <mergeCell ref="F5:F6"/>
    <mergeCell ref="A1:K1"/>
    <mergeCell ref="A2:A3"/>
    <mergeCell ref="B2:B3"/>
    <mergeCell ref="C2:C3"/>
    <mergeCell ref="D2:D3"/>
    <mergeCell ref="E2:F2"/>
    <mergeCell ref="G2:H2"/>
    <mergeCell ref="I2:I3"/>
    <mergeCell ref="J2:J3"/>
    <mergeCell ref="K2:K3"/>
    <mergeCell ref="F10:F11"/>
    <mergeCell ref="G5:G6"/>
    <mergeCell ref="J5:J6"/>
    <mergeCell ref="K5:K6"/>
    <mergeCell ref="A8:A9"/>
    <mergeCell ref="B8:B9"/>
    <mergeCell ref="C8:C9"/>
    <mergeCell ref="D8:D9"/>
    <mergeCell ref="E8:E9"/>
    <mergeCell ref="J8:J9"/>
    <mergeCell ref="K8:K9"/>
    <mergeCell ref="A5:A6"/>
    <mergeCell ref="B5:B6"/>
    <mergeCell ref="C5:C6"/>
    <mergeCell ref="D5:D6"/>
    <mergeCell ref="E5:E6"/>
    <mergeCell ref="A20:K20"/>
    <mergeCell ref="J10:J11"/>
    <mergeCell ref="K10:K11"/>
    <mergeCell ref="A14:A15"/>
    <mergeCell ref="B14:B15"/>
    <mergeCell ref="C14:C15"/>
    <mergeCell ref="D14:D15"/>
    <mergeCell ref="E14:E15"/>
    <mergeCell ref="F14:F15"/>
    <mergeCell ref="G14:G15"/>
    <mergeCell ref="H14:H15"/>
    <mergeCell ref="A10:A11"/>
    <mergeCell ref="B10:B11"/>
    <mergeCell ref="C10:C11"/>
    <mergeCell ref="D10:D11"/>
    <mergeCell ref="E10:E11"/>
    <mergeCell ref="J14:J15"/>
    <mergeCell ref="K14:K15"/>
    <mergeCell ref="A17:K17"/>
    <mergeCell ref="A18:K18"/>
    <mergeCell ref="A19:K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selection activeCell="N14" sqref="N14"/>
    </sheetView>
  </sheetViews>
  <sheetFormatPr defaultRowHeight="15" x14ac:dyDescent="0.25"/>
  <cols>
    <col min="1" max="1" width="96.140625" customWidth="1"/>
    <col min="2" max="2" width="12.42578125" customWidth="1"/>
    <col min="3" max="4" width="11.5703125" bestFit="1" customWidth="1"/>
    <col min="5" max="5" width="11.7109375" customWidth="1"/>
    <col min="6" max="6" width="11.5703125" customWidth="1"/>
    <col min="7" max="7" width="11.5703125" bestFit="1" customWidth="1"/>
    <col min="8" max="8" width="12.7109375" customWidth="1"/>
    <col min="9" max="9" width="10.42578125" bestFit="1" customWidth="1"/>
  </cols>
  <sheetData>
    <row r="1" spans="1:19" ht="17.25" x14ac:dyDescent="0.3">
      <c r="A1" s="313" t="s">
        <v>59</v>
      </c>
      <c r="B1" s="313"/>
      <c r="C1" s="313"/>
      <c r="D1" s="313"/>
      <c r="E1" s="313"/>
      <c r="F1" s="313"/>
      <c r="G1" s="313"/>
      <c r="H1" s="313"/>
      <c r="I1" s="313"/>
      <c r="J1" s="313"/>
      <c r="L1" s="314" t="s">
        <v>60</v>
      </c>
      <c r="M1" s="314"/>
      <c r="N1" s="314"/>
      <c r="O1" s="314"/>
      <c r="P1" s="314"/>
      <c r="Q1" s="314"/>
      <c r="R1" s="314"/>
      <c r="S1" s="314"/>
    </row>
    <row r="2" spans="1:19" x14ac:dyDescent="0.25">
      <c r="A2" s="26" t="s">
        <v>61</v>
      </c>
      <c r="B2" s="315" t="s">
        <v>62</v>
      </c>
      <c r="C2" s="316"/>
      <c r="D2" s="316"/>
      <c r="E2" s="316"/>
      <c r="F2" s="316"/>
      <c r="G2" s="316"/>
      <c r="H2" s="316"/>
      <c r="I2" s="316"/>
      <c r="J2" s="316"/>
      <c r="L2" s="310" t="s">
        <v>63</v>
      </c>
      <c r="M2" s="310"/>
      <c r="N2" s="310"/>
      <c r="O2" s="310"/>
      <c r="P2" s="310"/>
      <c r="Q2" s="310"/>
      <c r="R2" s="310"/>
      <c r="S2" s="310"/>
    </row>
    <row r="3" spans="1:19" x14ac:dyDescent="0.25">
      <c r="A3" s="27" t="s">
        <v>64</v>
      </c>
      <c r="B3" s="28" t="s">
        <v>58</v>
      </c>
      <c r="C3" s="28" t="s">
        <v>58</v>
      </c>
      <c r="D3" s="28" t="s">
        <v>58</v>
      </c>
      <c r="E3" s="28" t="s">
        <v>58</v>
      </c>
      <c r="F3" s="28" t="s">
        <v>58</v>
      </c>
      <c r="G3" s="28" t="s">
        <v>58</v>
      </c>
      <c r="H3" s="28" t="s">
        <v>58</v>
      </c>
      <c r="I3" s="28" t="s">
        <v>58</v>
      </c>
      <c r="J3" s="29" t="s">
        <v>58</v>
      </c>
      <c r="L3" s="317" t="s">
        <v>65</v>
      </c>
      <c r="M3" s="317"/>
      <c r="N3" s="317"/>
      <c r="O3" s="317"/>
      <c r="P3" s="317"/>
      <c r="Q3" s="317"/>
      <c r="R3" s="317"/>
      <c r="S3" s="317"/>
    </row>
    <row r="4" spans="1:19" ht="45" x14ac:dyDescent="0.25">
      <c r="A4" s="30" t="s">
        <v>66</v>
      </c>
      <c r="B4" s="31" t="s">
        <v>67</v>
      </c>
      <c r="C4" s="270">
        <v>39731</v>
      </c>
      <c r="D4" s="320">
        <v>39731</v>
      </c>
      <c r="E4" s="322">
        <v>41492</v>
      </c>
      <c r="F4" s="325" t="s">
        <v>68</v>
      </c>
      <c r="G4" s="276">
        <v>40394</v>
      </c>
      <c r="H4" s="32">
        <v>41165</v>
      </c>
      <c r="I4" s="279">
        <v>40849</v>
      </c>
      <c r="J4" s="33"/>
      <c r="L4" s="310" t="s">
        <v>69</v>
      </c>
      <c r="M4" s="310"/>
      <c r="N4" s="310"/>
      <c r="O4" s="310"/>
      <c r="P4" s="310"/>
      <c r="Q4" s="310"/>
      <c r="R4" s="310"/>
      <c r="S4" s="310"/>
    </row>
    <row r="5" spans="1:19" x14ac:dyDescent="0.25">
      <c r="A5" s="30" t="s">
        <v>70</v>
      </c>
      <c r="B5" s="34">
        <v>40913</v>
      </c>
      <c r="C5" s="318"/>
      <c r="D5" s="321"/>
      <c r="E5" s="323"/>
      <c r="F5" s="326"/>
      <c r="G5" s="277"/>
      <c r="H5" s="32">
        <v>40841</v>
      </c>
      <c r="I5" s="308"/>
      <c r="J5" s="33"/>
      <c r="L5" s="229" t="s">
        <v>71</v>
      </c>
      <c r="M5" s="230"/>
      <c r="N5" s="230"/>
      <c r="O5" s="230"/>
      <c r="P5" s="230"/>
      <c r="Q5" s="230"/>
      <c r="R5" s="230"/>
      <c r="S5" s="231"/>
    </row>
    <row r="6" spans="1:19" x14ac:dyDescent="0.25">
      <c r="A6" s="30" t="s">
        <v>72</v>
      </c>
      <c r="B6" s="35" t="s">
        <v>73</v>
      </c>
      <c r="C6" s="319"/>
      <c r="D6" s="36">
        <v>41414</v>
      </c>
      <c r="E6" s="324"/>
      <c r="F6" s="327"/>
      <c r="G6" s="278"/>
      <c r="H6" s="37">
        <v>41165</v>
      </c>
      <c r="I6" s="309"/>
      <c r="J6" s="33"/>
      <c r="L6" s="229" t="s">
        <v>74</v>
      </c>
      <c r="M6" s="230"/>
      <c r="N6" s="230"/>
      <c r="O6" s="230"/>
      <c r="P6" s="230"/>
      <c r="Q6" s="230"/>
      <c r="R6" s="230"/>
      <c r="S6" s="231"/>
    </row>
    <row r="7" spans="1:19" ht="30" x14ac:dyDescent="0.25">
      <c r="A7" s="38" t="s">
        <v>75</v>
      </c>
      <c r="B7" s="31" t="s">
        <v>76</v>
      </c>
      <c r="C7" s="39">
        <v>39731</v>
      </c>
      <c r="D7" s="36">
        <v>39731</v>
      </c>
      <c r="E7" s="40">
        <v>41493</v>
      </c>
      <c r="F7" s="41">
        <v>39542</v>
      </c>
      <c r="G7" s="42">
        <v>40395</v>
      </c>
      <c r="H7" s="37">
        <v>41166</v>
      </c>
      <c r="I7" s="43">
        <v>40739</v>
      </c>
      <c r="J7" s="33"/>
      <c r="L7" s="229" t="s">
        <v>77</v>
      </c>
      <c r="M7" s="230"/>
      <c r="N7" s="230"/>
      <c r="O7" s="230"/>
      <c r="P7" s="230"/>
      <c r="Q7" s="230"/>
      <c r="R7" s="230"/>
      <c r="S7" s="231"/>
    </row>
    <row r="8" spans="1:19" ht="30" x14ac:dyDescent="0.25">
      <c r="A8" s="44" t="s">
        <v>78</v>
      </c>
      <c r="B8" s="31" t="s">
        <v>79</v>
      </c>
      <c r="C8" s="39">
        <v>39731</v>
      </c>
      <c r="D8" s="36">
        <v>39731</v>
      </c>
      <c r="E8" s="45">
        <v>41509</v>
      </c>
      <c r="F8" s="46">
        <v>39542</v>
      </c>
      <c r="G8" s="47">
        <v>40249</v>
      </c>
      <c r="H8" s="37">
        <v>41187</v>
      </c>
      <c r="I8" s="43">
        <v>40739</v>
      </c>
      <c r="J8" s="33"/>
      <c r="L8" s="48" t="s">
        <v>80</v>
      </c>
      <c r="M8" s="48"/>
      <c r="N8" s="48"/>
      <c r="O8" s="48"/>
      <c r="P8" s="48"/>
      <c r="Q8" s="48"/>
      <c r="R8" s="48"/>
      <c r="S8" s="48"/>
    </row>
    <row r="9" spans="1:19" x14ac:dyDescent="0.25">
      <c r="A9" s="44" t="s">
        <v>81</v>
      </c>
      <c r="B9" s="35" t="s">
        <v>73</v>
      </c>
      <c r="C9" s="49">
        <v>39750</v>
      </c>
      <c r="D9" s="50">
        <v>39750</v>
      </c>
      <c r="E9" s="40">
        <v>41528</v>
      </c>
      <c r="F9" s="41">
        <v>39750</v>
      </c>
      <c r="G9" s="42">
        <v>40471</v>
      </c>
      <c r="H9" s="37">
        <v>41534</v>
      </c>
      <c r="I9" s="43">
        <v>40805</v>
      </c>
      <c r="J9" s="33"/>
    </row>
    <row r="10" spans="1:19" ht="30" x14ac:dyDescent="0.25">
      <c r="A10" s="44" t="s">
        <v>82</v>
      </c>
      <c r="B10" s="31" t="s">
        <v>83</v>
      </c>
      <c r="C10" s="51" t="s">
        <v>84</v>
      </c>
      <c r="D10" s="50">
        <v>39791</v>
      </c>
      <c r="E10" s="40">
        <v>41534</v>
      </c>
      <c r="F10" s="41">
        <v>39454</v>
      </c>
      <c r="G10" s="42">
        <v>40416</v>
      </c>
      <c r="H10" s="37">
        <v>41221</v>
      </c>
      <c r="I10" s="43">
        <v>40746</v>
      </c>
      <c r="J10" s="33"/>
      <c r="L10" s="311"/>
      <c r="M10" s="312"/>
      <c r="N10" s="312"/>
      <c r="O10" s="312"/>
    </row>
    <row r="11" spans="1:19" ht="30" x14ac:dyDescent="0.25">
      <c r="A11" s="44" t="s">
        <v>85</v>
      </c>
      <c r="B11" s="31" t="s">
        <v>86</v>
      </c>
      <c r="C11" s="39">
        <v>39302</v>
      </c>
      <c r="D11" s="52" t="s">
        <v>87</v>
      </c>
      <c r="E11" s="40">
        <v>41528</v>
      </c>
      <c r="F11" s="53" t="s">
        <v>73</v>
      </c>
      <c r="G11" s="42">
        <v>40415</v>
      </c>
      <c r="H11" s="37">
        <v>41220</v>
      </c>
      <c r="I11" s="43">
        <v>40746</v>
      </c>
      <c r="J11" s="33"/>
    </row>
    <row r="12" spans="1:19" x14ac:dyDescent="0.25">
      <c r="A12" s="54" t="s">
        <v>88</v>
      </c>
      <c r="B12" s="34">
        <v>40819</v>
      </c>
      <c r="C12" s="49">
        <v>40893</v>
      </c>
      <c r="D12" s="36">
        <v>40935</v>
      </c>
      <c r="E12" s="40">
        <v>41557</v>
      </c>
      <c r="F12" s="53" t="s">
        <v>89</v>
      </c>
      <c r="G12" s="55" t="s">
        <v>89</v>
      </c>
      <c r="H12" s="56" t="s">
        <v>89</v>
      </c>
      <c r="I12" s="43">
        <v>40851</v>
      </c>
      <c r="J12" s="33"/>
    </row>
    <row r="13" spans="1:19" x14ac:dyDescent="0.25">
      <c r="A13" s="57" t="s">
        <v>90</v>
      </c>
      <c r="B13" s="300"/>
      <c r="C13" s="301"/>
      <c r="D13" s="301"/>
      <c r="E13" s="301"/>
      <c r="F13" s="301"/>
      <c r="G13" s="301"/>
      <c r="H13" s="301"/>
      <c r="I13" s="301"/>
      <c r="J13" s="302"/>
    </row>
    <row r="14" spans="1:19" x14ac:dyDescent="0.25">
      <c r="A14" s="58" t="s">
        <v>91</v>
      </c>
      <c r="B14" s="303"/>
      <c r="C14" s="304"/>
      <c r="D14" s="304"/>
      <c r="E14" s="304"/>
      <c r="F14" s="304"/>
      <c r="G14" s="304"/>
      <c r="H14" s="304"/>
      <c r="I14" s="304"/>
      <c r="J14" s="305"/>
    </row>
    <row r="15" spans="1:19" x14ac:dyDescent="0.25">
      <c r="A15" s="44" t="s">
        <v>92</v>
      </c>
      <c r="B15" s="59">
        <v>40917</v>
      </c>
      <c r="C15" s="270">
        <v>39731</v>
      </c>
      <c r="D15" s="50">
        <v>39657</v>
      </c>
      <c r="E15" s="273">
        <v>41493</v>
      </c>
      <c r="F15" s="294">
        <v>39542</v>
      </c>
      <c r="G15" s="276">
        <v>40395</v>
      </c>
      <c r="H15" s="60">
        <v>40898</v>
      </c>
      <c r="I15" s="279">
        <v>40739</v>
      </c>
      <c r="J15" s="33"/>
    </row>
    <row r="16" spans="1:19" x14ac:dyDescent="0.25">
      <c r="A16" s="44" t="s">
        <v>93</v>
      </c>
      <c r="B16" s="59">
        <v>40918</v>
      </c>
      <c r="C16" s="271"/>
      <c r="D16" s="61">
        <v>39657</v>
      </c>
      <c r="E16" s="274"/>
      <c r="F16" s="295"/>
      <c r="G16" s="306"/>
      <c r="H16" s="60">
        <v>40898</v>
      </c>
      <c r="I16" s="280"/>
      <c r="J16" s="33"/>
    </row>
    <row r="17" spans="1:10" x14ac:dyDescent="0.25">
      <c r="A17" s="44" t="s">
        <v>94</v>
      </c>
      <c r="B17" s="59">
        <v>40918</v>
      </c>
      <c r="C17" s="272"/>
      <c r="D17" s="61">
        <v>39657</v>
      </c>
      <c r="E17" s="275"/>
      <c r="F17" s="296"/>
      <c r="G17" s="307"/>
      <c r="H17" s="60">
        <v>40899</v>
      </c>
      <c r="I17" s="281"/>
      <c r="J17" s="33"/>
    </row>
    <row r="18" spans="1:10" x14ac:dyDescent="0.25">
      <c r="A18" s="58" t="s">
        <v>95</v>
      </c>
      <c r="B18" s="288"/>
      <c r="C18" s="289"/>
      <c r="D18" s="289"/>
      <c r="E18" s="289"/>
      <c r="F18" s="289"/>
      <c r="G18" s="289"/>
      <c r="H18" s="289"/>
      <c r="I18" s="289"/>
      <c r="J18" s="290"/>
    </row>
    <row r="19" spans="1:10" x14ac:dyDescent="0.25">
      <c r="A19" s="44" t="s">
        <v>96</v>
      </c>
      <c r="B19" s="59">
        <v>40917</v>
      </c>
      <c r="C19" s="291">
        <v>39300</v>
      </c>
      <c r="D19" s="61">
        <v>39638</v>
      </c>
      <c r="E19" s="273">
        <v>41534</v>
      </c>
      <c r="F19" s="294">
        <v>39454</v>
      </c>
      <c r="G19" s="276">
        <v>40416</v>
      </c>
      <c r="H19" s="60">
        <v>40912</v>
      </c>
      <c r="I19" s="297">
        <v>40746</v>
      </c>
      <c r="J19" s="33"/>
    </row>
    <row r="20" spans="1:10" x14ac:dyDescent="0.25">
      <c r="A20" s="44" t="s">
        <v>97</v>
      </c>
      <c r="B20" s="59">
        <v>40919</v>
      </c>
      <c r="C20" s="292"/>
      <c r="D20" s="61">
        <v>39638</v>
      </c>
      <c r="E20" s="274"/>
      <c r="F20" s="295"/>
      <c r="G20" s="277"/>
      <c r="H20" s="60">
        <v>40914</v>
      </c>
      <c r="I20" s="298"/>
      <c r="J20" s="33"/>
    </row>
    <row r="21" spans="1:10" x14ac:dyDescent="0.25">
      <c r="A21" s="44" t="s">
        <v>98</v>
      </c>
      <c r="B21" s="59">
        <v>40920</v>
      </c>
      <c r="C21" s="293"/>
      <c r="D21" s="61">
        <v>39640</v>
      </c>
      <c r="E21" s="275"/>
      <c r="F21" s="296"/>
      <c r="G21" s="278"/>
      <c r="H21" s="60">
        <v>40917</v>
      </c>
      <c r="I21" s="299"/>
      <c r="J21" s="33"/>
    </row>
    <row r="22" spans="1:10" x14ac:dyDescent="0.25">
      <c r="A22" s="58" t="s">
        <v>99</v>
      </c>
      <c r="B22" s="35" t="s">
        <v>89</v>
      </c>
      <c r="C22" s="62" t="s">
        <v>89</v>
      </c>
      <c r="D22" s="63" t="s">
        <v>89</v>
      </c>
      <c r="E22" s="64" t="s">
        <v>89</v>
      </c>
      <c r="F22" s="65" t="s">
        <v>89</v>
      </c>
      <c r="G22" s="66" t="s">
        <v>89</v>
      </c>
      <c r="H22" s="56" t="s">
        <v>89</v>
      </c>
      <c r="I22" s="67" t="s">
        <v>89</v>
      </c>
      <c r="J22" s="33"/>
    </row>
    <row r="23" spans="1:10" x14ac:dyDescent="0.25">
      <c r="A23" s="58" t="s">
        <v>100</v>
      </c>
      <c r="B23" s="267"/>
      <c r="C23" s="268"/>
      <c r="D23" s="268"/>
      <c r="E23" s="268"/>
      <c r="F23" s="268"/>
      <c r="G23" s="268"/>
      <c r="H23" s="268"/>
      <c r="I23" s="268"/>
      <c r="J23" s="269"/>
    </row>
    <row r="24" spans="1:10" x14ac:dyDescent="0.25">
      <c r="A24" s="44" t="s">
        <v>101</v>
      </c>
      <c r="B24" s="59">
        <v>40915</v>
      </c>
      <c r="C24" s="270">
        <v>39302</v>
      </c>
      <c r="D24" s="61">
        <v>39643</v>
      </c>
      <c r="E24" s="273">
        <v>41528</v>
      </c>
      <c r="F24" s="68"/>
      <c r="G24" s="276">
        <v>40415</v>
      </c>
      <c r="H24" s="60">
        <v>40905</v>
      </c>
      <c r="I24" s="279">
        <v>40746</v>
      </c>
      <c r="J24" s="33"/>
    </row>
    <row r="25" spans="1:10" x14ac:dyDescent="0.25">
      <c r="A25" s="44" t="s">
        <v>102</v>
      </c>
      <c r="B25" s="59">
        <v>40916</v>
      </c>
      <c r="C25" s="271"/>
      <c r="D25" s="61">
        <v>39643</v>
      </c>
      <c r="E25" s="274"/>
      <c r="F25" s="68"/>
      <c r="G25" s="277"/>
      <c r="H25" s="60">
        <v>40906</v>
      </c>
      <c r="I25" s="280"/>
      <c r="J25" s="33"/>
    </row>
    <row r="26" spans="1:10" x14ac:dyDescent="0.25">
      <c r="A26" s="44" t="s">
        <v>103</v>
      </c>
      <c r="B26" s="59">
        <v>40920</v>
      </c>
      <c r="C26" s="271"/>
      <c r="D26" s="61">
        <v>39643</v>
      </c>
      <c r="E26" s="274"/>
      <c r="F26" s="68"/>
      <c r="G26" s="277"/>
      <c r="H26" s="60">
        <v>40907</v>
      </c>
      <c r="I26" s="280"/>
      <c r="J26" s="33"/>
    </row>
    <row r="27" spans="1:10" x14ac:dyDescent="0.25">
      <c r="A27" s="44" t="s">
        <v>104</v>
      </c>
      <c r="B27" s="59">
        <v>40920</v>
      </c>
      <c r="C27" s="271"/>
      <c r="D27" s="61">
        <v>39643</v>
      </c>
      <c r="E27" s="274"/>
      <c r="F27" s="68"/>
      <c r="G27" s="277"/>
      <c r="H27" s="60">
        <v>40911</v>
      </c>
      <c r="I27" s="280"/>
      <c r="J27" s="33"/>
    </row>
    <row r="28" spans="1:10" x14ac:dyDescent="0.25">
      <c r="A28" s="44" t="s">
        <v>105</v>
      </c>
      <c r="B28" s="59">
        <v>40921</v>
      </c>
      <c r="C28" s="271"/>
      <c r="D28" s="61">
        <v>39644</v>
      </c>
      <c r="E28" s="274"/>
      <c r="F28" s="68"/>
      <c r="G28" s="277"/>
      <c r="H28" s="60">
        <v>40911</v>
      </c>
      <c r="I28" s="280"/>
      <c r="J28" s="33"/>
    </row>
    <row r="29" spans="1:10" x14ac:dyDescent="0.25">
      <c r="A29" s="44" t="s">
        <v>106</v>
      </c>
      <c r="B29" s="69">
        <v>40921</v>
      </c>
      <c r="C29" s="272"/>
      <c r="D29" s="70">
        <v>39644</v>
      </c>
      <c r="E29" s="275"/>
      <c r="F29" s="71"/>
      <c r="G29" s="278"/>
      <c r="H29" s="60">
        <v>40912</v>
      </c>
      <c r="I29" s="281"/>
      <c r="J29" s="33"/>
    </row>
    <row r="30" spans="1:10" x14ac:dyDescent="0.25">
      <c r="A30" s="58" t="s">
        <v>107</v>
      </c>
      <c r="B30" s="282" t="s">
        <v>108</v>
      </c>
      <c r="C30" s="283"/>
      <c r="D30" s="283"/>
      <c r="E30" s="283"/>
      <c r="F30" s="283"/>
      <c r="G30" s="283"/>
      <c r="H30" s="283"/>
      <c r="I30" s="283"/>
      <c r="J30" s="284"/>
    </row>
    <row r="31" spans="1:10" x14ac:dyDescent="0.25">
      <c r="A31" s="44" t="s">
        <v>109</v>
      </c>
      <c r="B31" s="285"/>
      <c r="C31" s="286"/>
      <c r="D31" s="286"/>
      <c r="E31" s="286"/>
      <c r="F31" s="286"/>
      <c r="G31" s="286"/>
      <c r="H31" s="286"/>
      <c r="I31" s="286"/>
      <c r="J31" s="287"/>
    </row>
    <row r="32" spans="1:10" ht="30" x14ac:dyDescent="0.25">
      <c r="A32" s="30" t="s">
        <v>110</v>
      </c>
      <c r="B32" s="72" t="s">
        <v>111</v>
      </c>
      <c r="C32" s="73">
        <v>38987</v>
      </c>
      <c r="D32" s="74">
        <v>38804</v>
      </c>
      <c r="E32" s="75" t="s">
        <v>73</v>
      </c>
      <c r="F32" s="76">
        <v>40036</v>
      </c>
      <c r="G32" s="66" t="s">
        <v>73</v>
      </c>
      <c r="H32" s="77" t="s">
        <v>73</v>
      </c>
      <c r="I32" s="78">
        <v>41355</v>
      </c>
      <c r="J32" s="33"/>
    </row>
    <row r="33" spans="1:15" x14ac:dyDescent="0.25">
      <c r="A33" s="30" t="s">
        <v>112</v>
      </c>
      <c r="B33" s="59">
        <v>40219</v>
      </c>
      <c r="C33" s="62" t="s">
        <v>73</v>
      </c>
      <c r="D33" s="63" t="s">
        <v>73</v>
      </c>
      <c r="E33" s="64" t="s">
        <v>73</v>
      </c>
      <c r="F33" s="79"/>
      <c r="G33" s="66" t="s">
        <v>73</v>
      </c>
      <c r="H33" s="56" t="s">
        <v>73</v>
      </c>
      <c r="I33" s="80">
        <v>40722</v>
      </c>
      <c r="J33" s="33"/>
    </row>
    <row r="34" spans="1:15" ht="30" x14ac:dyDescent="0.25">
      <c r="A34" s="81" t="s">
        <v>113</v>
      </c>
      <c r="B34" s="82" t="s">
        <v>114</v>
      </c>
      <c r="C34" s="62" t="s">
        <v>73</v>
      </c>
      <c r="D34" s="61">
        <v>38804</v>
      </c>
      <c r="E34" s="64" t="s">
        <v>73</v>
      </c>
      <c r="F34" s="79">
        <v>40036</v>
      </c>
      <c r="G34" s="66" t="s">
        <v>73</v>
      </c>
      <c r="H34" s="56" t="s">
        <v>73</v>
      </c>
      <c r="I34" s="80">
        <v>40737</v>
      </c>
      <c r="J34" s="33"/>
    </row>
    <row r="35" spans="1:15" x14ac:dyDescent="0.25">
      <c r="A35" t="s">
        <v>115</v>
      </c>
    </row>
    <row r="37" spans="1:15" x14ac:dyDescent="0.25">
      <c r="A37" s="261" t="s">
        <v>116</v>
      </c>
      <c r="B37" s="262"/>
      <c r="C37" s="262"/>
      <c r="D37" s="262"/>
      <c r="E37" s="262"/>
      <c r="F37" s="262"/>
      <c r="G37" s="262"/>
      <c r="H37" s="262"/>
      <c r="I37" s="262"/>
      <c r="J37" s="262"/>
      <c r="K37" s="262"/>
      <c r="L37" s="262"/>
      <c r="M37" s="262"/>
      <c r="N37" s="262"/>
      <c r="O37" s="262"/>
    </row>
    <row r="38" spans="1:15" x14ac:dyDescent="0.25">
      <c r="A38" s="83" t="s">
        <v>117</v>
      </c>
      <c r="B38" s="83" t="s">
        <v>118</v>
      </c>
      <c r="C38" s="263" t="s">
        <v>119</v>
      </c>
      <c r="D38" s="263"/>
      <c r="E38" s="263"/>
      <c r="F38" s="263"/>
      <c r="G38" s="263"/>
      <c r="H38" s="263"/>
      <c r="I38" s="263"/>
      <c r="J38" s="263"/>
      <c r="K38" s="263"/>
      <c r="L38" s="263"/>
      <c r="M38" s="263"/>
      <c r="N38" s="263"/>
      <c r="O38" s="263"/>
    </row>
    <row r="39" spans="1:15" x14ac:dyDescent="0.25">
      <c r="A39" s="84" t="s">
        <v>66</v>
      </c>
      <c r="B39" s="85" t="s">
        <v>120</v>
      </c>
      <c r="C39" s="223" t="s">
        <v>121</v>
      </c>
      <c r="D39" s="224"/>
      <c r="E39" s="224"/>
      <c r="F39" s="224"/>
      <c r="G39" s="224"/>
      <c r="H39" s="224"/>
      <c r="I39" s="224"/>
      <c r="J39" s="224"/>
      <c r="K39" s="224"/>
      <c r="L39" s="224"/>
      <c r="M39" s="224"/>
      <c r="N39" s="224"/>
      <c r="O39" s="225"/>
    </row>
    <row r="40" spans="1:15" x14ac:dyDescent="0.25">
      <c r="A40" s="220" t="s">
        <v>75</v>
      </c>
      <c r="B40" s="222"/>
      <c r="C40" s="264" t="s">
        <v>122</v>
      </c>
      <c r="D40" s="265"/>
      <c r="E40" s="265"/>
      <c r="F40" s="265"/>
      <c r="G40" s="265"/>
      <c r="H40" s="265"/>
      <c r="I40" s="265"/>
      <c r="J40" s="265"/>
      <c r="K40" s="265"/>
      <c r="L40" s="265"/>
      <c r="M40" s="265"/>
      <c r="N40" s="265"/>
      <c r="O40" s="266"/>
    </row>
    <row r="41" spans="1:15" x14ac:dyDescent="0.25">
      <c r="A41" s="85" t="s">
        <v>123</v>
      </c>
      <c r="B41" s="85" t="s">
        <v>124</v>
      </c>
      <c r="C41" s="258" t="s">
        <v>125</v>
      </c>
      <c r="D41" s="259"/>
      <c r="E41" s="259" t="s">
        <v>126</v>
      </c>
      <c r="F41" s="259"/>
      <c r="G41" s="259"/>
      <c r="H41" s="259"/>
      <c r="I41" s="259" t="s">
        <v>127</v>
      </c>
      <c r="J41" s="259"/>
      <c r="K41" s="259"/>
      <c r="L41" s="259"/>
      <c r="M41" s="259"/>
      <c r="N41" s="259"/>
      <c r="O41" s="260"/>
    </row>
    <row r="42" spans="1:15" x14ac:dyDescent="0.25">
      <c r="A42" s="232" t="s">
        <v>128</v>
      </c>
      <c r="B42" s="232" t="s">
        <v>129</v>
      </c>
      <c r="C42" s="258" t="s">
        <v>130</v>
      </c>
      <c r="D42" s="259"/>
      <c r="E42" s="259"/>
      <c r="F42" s="259" t="s">
        <v>131</v>
      </c>
      <c r="G42" s="259"/>
      <c r="H42" s="259"/>
      <c r="I42" s="259"/>
      <c r="J42" s="259"/>
      <c r="K42" s="259"/>
      <c r="L42" s="259"/>
      <c r="M42" s="259"/>
      <c r="N42" s="259"/>
      <c r="O42" s="260"/>
    </row>
    <row r="43" spans="1:15" x14ac:dyDescent="0.25">
      <c r="A43" s="257"/>
      <c r="B43" s="257"/>
      <c r="C43" s="258" t="s">
        <v>132</v>
      </c>
      <c r="D43" s="259"/>
      <c r="E43" s="259"/>
      <c r="F43" s="259"/>
      <c r="G43" s="259"/>
      <c r="H43" s="259"/>
      <c r="I43" s="259"/>
      <c r="J43" s="259"/>
      <c r="K43" s="259"/>
      <c r="L43" s="259"/>
      <c r="M43" s="259"/>
      <c r="N43" s="259"/>
      <c r="O43" s="260"/>
    </row>
    <row r="44" spans="1:15" x14ac:dyDescent="0.25">
      <c r="A44" s="257"/>
      <c r="B44" s="257"/>
      <c r="C44" s="258" t="s">
        <v>133</v>
      </c>
      <c r="D44" s="259"/>
      <c r="E44" s="259"/>
      <c r="F44" s="259"/>
      <c r="G44" s="259"/>
      <c r="H44" s="259"/>
      <c r="I44" s="259"/>
      <c r="J44" s="259"/>
      <c r="K44" s="259"/>
      <c r="L44" s="259"/>
      <c r="M44" s="259"/>
      <c r="N44" s="259"/>
      <c r="O44" s="260"/>
    </row>
    <row r="45" spans="1:15" x14ac:dyDescent="0.25">
      <c r="A45" s="233"/>
      <c r="B45" s="233"/>
      <c r="C45" s="258" t="s">
        <v>134</v>
      </c>
      <c r="D45" s="259"/>
      <c r="E45" s="259"/>
      <c r="F45" s="259"/>
      <c r="G45" s="259"/>
      <c r="H45" s="259"/>
      <c r="I45" s="259"/>
      <c r="J45" s="259"/>
      <c r="K45" s="259"/>
      <c r="L45" s="259"/>
      <c r="M45" s="259"/>
      <c r="N45" s="259"/>
      <c r="O45" s="260"/>
    </row>
    <row r="46" spans="1:15" x14ac:dyDescent="0.25">
      <c r="A46" s="85" t="s">
        <v>135</v>
      </c>
      <c r="B46" s="85" t="s">
        <v>120</v>
      </c>
      <c r="C46" s="237" t="s">
        <v>136</v>
      </c>
      <c r="D46" s="238"/>
      <c r="E46" s="238"/>
      <c r="F46" s="238"/>
      <c r="G46" s="238"/>
      <c r="H46" s="238"/>
      <c r="I46" s="238"/>
      <c r="J46" s="238"/>
      <c r="K46" s="238"/>
      <c r="L46" s="238"/>
      <c r="M46" s="238"/>
      <c r="N46" s="238"/>
      <c r="O46" s="239"/>
    </row>
    <row r="47" spans="1:15" x14ac:dyDescent="0.25">
      <c r="A47" s="54" t="s">
        <v>78</v>
      </c>
      <c r="B47" s="240"/>
      <c r="C47" s="241"/>
      <c r="D47" s="241"/>
      <c r="E47" s="241"/>
      <c r="F47" s="241"/>
      <c r="G47" s="241"/>
      <c r="H47" s="241"/>
      <c r="I47" s="241"/>
      <c r="J47" s="241"/>
      <c r="K47" s="241"/>
      <c r="L47" s="241"/>
      <c r="M47" s="241"/>
      <c r="N47" s="241"/>
      <c r="O47" s="242"/>
    </row>
    <row r="48" spans="1:15" x14ac:dyDescent="0.25">
      <c r="A48" s="232" t="s">
        <v>137</v>
      </c>
      <c r="B48" s="243" t="s">
        <v>138</v>
      </c>
      <c r="C48" s="245" t="s">
        <v>139</v>
      </c>
      <c r="D48" s="246"/>
      <c r="E48" s="246"/>
      <c r="F48" s="246"/>
      <c r="G48" s="246"/>
      <c r="H48" s="246"/>
      <c r="I48" s="246"/>
      <c r="J48" s="246"/>
      <c r="K48" s="246"/>
      <c r="L48" s="246"/>
      <c r="M48" s="246"/>
      <c r="N48" s="246"/>
      <c r="O48" s="247"/>
    </row>
    <row r="49" spans="1:15" x14ac:dyDescent="0.25">
      <c r="A49" s="233"/>
      <c r="B49" s="244"/>
      <c r="C49" s="248"/>
      <c r="D49" s="249"/>
      <c r="E49" s="249"/>
      <c r="F49" s="249"/>
      <c r="G49" s="249"/>
      <c r="H49" s="249"/>
      <c r="I49" s="249"/>
      <c r="J49" s="249"/>
      <c r="K49" s="249"/>
      <c r="L49" s="249"/>
      <c r="M49" s="249"/>
      <c r="N49" s="249"/>
      <c r="O49" s="250"/>
    </row>
    <row r="50" spans="1:15" x14ac:dyDescent="0.25">
      <c r="A50" s="232" t="s">
        <v>140</v>
      </c>
      <c r="B50" s="232" t="s">
        <v>141</v>
      </c>
      <c r="C50" s="251" t="s">
        <v>142</v>
      </c>
      <c r="D50" s="252"/>
      <c r="E50" s="252"/>
      <c r="F50" s="252"/>
      <c r="G50" s="252"/>
      <c r="H50" s="252"/>
      <c r="I50" s="252"/>
      <c r="J50" s="252"/>
      <c r="K50" s="252"/>
      <c r="L50" s="252"/>
      <c r="M50" s="252"/>
      <c r="N50" s="252"/>
      <c r="O50" s="253"/>
    </row>
    <row r="51" spans="1:15" x14ac:dyDescent="0.25">
      <c r="A51" s="233"/>
      <c r="B51" s="233"/>
      <c r="C51" s="254" t="s">
        <v>143</v>
      </c>
      <c r="D51" s="255"/>
      <c r="E51" s="255"/>
      <c r="F51" s="255"/>
      <c r="G51" s="255"/>
      <c r="H51" s="255"/>
      <c r="I51" s="255"/>
      <c r="J51" s="255"/>
      <c r="K51" s="255"/>
      <c r="L51" s="255"/>
      <c r="M51" s="255"/>
      <c r="N51" s="255"/>
      <c r="O51" s="256"/>
    </row>
    <row r="52" spans="1:15" x14ac:dyDescent="0.25">
      <c r="A52" s="220" t="s">
        <v>144</v>
      </c>
      <c r="B52" s="221"/>
      <c r="C52" s="221"/>
      <c r="D52" s="221"/>
      <c r="E52" s="221"/>
      <c r="F52" s="221"/>
      <c r="G52" s="221"/>
      <c r="H52" s="221"/>
      <c r="I52" s="221"/>
      <c r="J52" s="221"/>
      <c r="K52" s="221"/>
      <c r="L52" s="221"/>
      <c r="M52" s="221"/>
      <c r="N52" s="221"/>
      <c r="O52" s="222"/>
    </row>
    <row r="53" spans="1:15" x14ac:dyDescent="0.25">
      <c r="A53" s="85" t="s">
        <v>145</v>
      </c>
      <c r="B53" s="85" t="s">
        <v>146</v>
      </c>
      <c r="C53" s="229" t="s">
        <v>147</v>
      </c>
      <c r="D53" s="230"/>
      <c r="E53" s="230"/>
      <c r="F53" s="230"/>
      <c r="G53" s="230"/>
      <c r="H53" s="230"/>
      <c r="I53" s="230"/>
      <c r="J53" s="230"/>
      <c r="K53" s="230"/>
      <c r="L53" s="230"/>
      <c r="M53" s="230"/>
      <c r="N53" s="230"/>
      <c r="O53" s="231"/>
    </row>
    <row r="54" spans="1:15" x14ac:dyDescent="0.25">
      <c r="A54" s="232" t="s">
        <v>148</v>
      </c>
      <c r="B54" s="232" t="s">
        <v>149</v>
      </c>
      <c r="C54" s="234" t="s">
        <v>150</v>
      </c>
      <c r="D54" s="235"/>
      <c r="E54" s="235"/>
      <c r="F54" s="235"/>
      <c r="G54" s="235"/>
      <c r="H54" s="235"/>
      <c r="I54" s="235"/>
      <c r="J54" s="235"/>
      <c r="K54" s="235"/>
      <c r="L54" s="235"/>
      <c r="M54" s="235"/>
      <c r="N54" s="235"/>
      <c r="O54" s="236"/>
    </row>
    <row r="55" spans="1:15" x14ac:dyDescent="0.25">
      <c r="A55" s="233"/>
      <c r="B55" s="233"/>
      <c r="C55" s="237" t="s">
        <v>151</v>
      </c>
      <c r="D55" s="238"/>
      <c r="E55" s="238"/>
      <c r="F55" s="238"/>
      <c r="G55" s="238"/>
      <c r="H55" s="238"/>
      <c r="I55" s="238"/>
      <c r="J55" s="238"/>
      <c r="K55" s="238"/>
      <c r="L55" s="238"/>
      <c r="M55" s="238"/>
      <c r="N55" s="238"/>
      <c r="O55" s="239"/>
    </row>
    <row r="56" spans="1:15" x14ac:dyDescent="0.25">
      <c r="A56" s="220" t="s">
        <v>82</v>
      </c>
      <c r="B56" s="221"/>
      <c r="C56" s="221"/>
      <c r="D56" s="221"/>
      <c r="E56" s="221"/>
      <c r="F56" s="221"/>
      <c r="G56" s="221"/>
      <c r="H56" s="221"/>
      <c r="I56" s="221"/>
      <c r="J56" s="221"/>
      <c r="K56" s="221"/>
      <c r="L56" s="221"/>
      <c r="M56" s="221"/>
      <c r="N56" s="221"/>
      <c r="O56" s="222"/>
    </row>
    <row r="57" spans="1:15" x14ac:dyDescent="0.25">
      <c r="A57" s="85" t="s">
        <v>145</v>
      </c>
      <c r="B57" s="85" t="s">
        <v>146</v>
      </c>
      <c r="C57" s="223" t="s">
        <v>152</v>
      </c>
      <c r="D57" s="224"/>
      <c r="E57" s="224"/>
      <c r="F57" s="224"/>
      <c r="G57" s="224"/>
      <c r="H57" s="224"/>
      <c r="I57" s="224"/>
      <c r="J57" s="224"/>
      <c r="K57" s="224"/>
      <c r="L57" s="224"/>
      <c r="M57" s="224"/>
      <c r="N57" s="224"/>
      <c r="O57" s="225"/>
    </row>
    <row r="58" spans="1:15" x14ac:dyDescent="0.25">
      <c r="A58" s="85" t="s">
        <v>153</v>
      </c>
      <c r="B58" s="85" t="s">
        <v>154</v>
      </c>
      <c r="C58" s="226" t="s">
        <v>154</v>
      </c>
      <c r="D58" s="227"/>
      <c r="E58" s="227"/>
      <c r="F58" s="227"/>
      <c r="G58" s="227"/>
      <c r="H58" s="227"/>
      <c r="I58" s="227"/>
      <c r="J58" s="227"/>
      <c r="K58" s="227"/>
      <c r="L58" s="227"/>
      <c r="M58" s="227"/>
      <c r="N58" s="227"/>
      <c r="O58" s="228"/>
    </row>
    <row r="59" spans="1:15" x14ac:dyDescent="0.25">
      <c r="A59" s="54" t="s">
        <v>85</v>
      </c>
      <c r="B59" s="85" t="s">
        <v>155</v>
      </c>
      <c r="C59" s="223" t="s">
        <v>156</v>
      </c>
      <c r="D59" s="224"/>
      <c r="E59" s="224"/>
      <c r="F59" s="224"/>
      <c r="G59" s="224"/>
      <c r="H59" s="224"/>
      <c r="I59" s="224"/>
      <c r="J59" s="224"/>
      <c r="K59" s="224"/>
      <c r="L59" s="224"/>
      <c r="M59" s="224"/>
      <c r="N59" s="224"/>
      <c r="O59" s="225"/>
    </row>
    <row r="60" spans="1:15" x14ac:dyDescent="0.25">
      <c r="A60" s="54" t="s">
        <v>88</v>
      </c>
      <c r="B60" s="85" t="s">
        <v>154</v>
      </c>
      <c r="C60" s="226" t="s">
        <v>154</v>
      </c>
      <c r="D60" s="227"/>
      <c r="E60" s="227"/>
      <c r="F60" s="227"/>
      <c r="G60" s="227"/>
      <c r="H60" s="227"/>
      <c r="I60" s="227"/>
      <c r="J60" s="227"/>
      <c r="K60" s="227"/>
      <c r="L60" s="227"/>
      <c r="M60" s="227"/>
      <c r="N60" s="227"/>
      <c r="O60" s="228"/>
    </row>
  </sheetData>
  <mergeCells count="70">
    <mergeCell ref="L10:O10"/>
    <mergeCell ref="A1:J1"/>
    <mergeCell ref="L1:S1"/>
    <mergeCell ref="B2:J2"/>
    <mergeCell ref="L2:S2"/>
    <mergeCell ref="L3:S3"/>
    <mergeCell ref="C4:C6"/>
    <mergeCell ref="D4:D5"/>
    <mergeCell ref="E4:E6"/>
    <mergeCell ref="F4:F6"/>
    <mergeCell ref="G4:G6"/>
    <mergeCell ref="I4:I6"/>
    <mergeCell ref="L4:S4"/>
    <mergeCell ref="L5:S5"/>
    <mergeCell ref="L6:S6"/>
    <mergeCell ref="L7:S7"/>
    <mergeCell ref="B13:J13"/>
    <mergeCell ref="B14:J14"/>
    <mergeCell ref="C15:C17"/>
    <mergeCell ref="E15:E17"/>
    <mergeCell ref="F15:F17"/>
    <mergeCell ref="G15:G17"/>
    <mergeCell ref="I15:I17"/>
    <mergeCell ref="B18:J18"/>
    <mergeCell ref="C19:C21"/>
    <mergeCell ref="E19:E21"/>
    <mergeCell ref="F19:F21"/>
    <mergeCell ref="G19:G21"/>
    <mergeCell ref="I19:I21"/>
    <mergeCell ref="C41:D41"/>
    <mergeCell ref="E41:H41"/>
    <mergeCell ref="I41:O41"/>
    <mergeCell ref="B23:J23"/>
    <mergeCell ref="C24:C29"/>
    <mergeCell ref="E24:E29"/>
    <mergeCell ref="G24:G29"/>
    <mergeCell ref="I24:I29"/>
    <mergeCell ref="B30:J31"/>
    <mergeCell ref="A37:O37"/>
    <mergeCell ref="C38:O38"/>
    <mergeCell ref="C39:O39"/>
    <mergeCell ref="A40:B40"/>
    <mergeCell ref="C40:O40"/>
    <mergeCell ref="A50:A51"/>
    <mergeCell ref="B50:B51"/>
    <mergeCell ref="C50:O50"/>
    <mergeCell ref="C51:O51"/>
    <mergeCell ref="A42:A45"/>
    <mergeCell ref="B42:B45"/>
    <mergeCell ref="C42:E42"/>
    <mergeCell ref="F42:O42"/>
    <mergeCell ref="C43:O43"/>
    <mergeCell ref="C44:O44"/>
    <mergeCell ref="C45:O45"/>
    <mergeCell ref="C46:O46"/>
    <mergeCell ref="B47:O47"/>
    <mergeCell ref="A48:A49"/>
    <mergeCell ref="B48:B49"/>
    <mergeCell ref="C48:O49"/>
    <mergeCell ref="A52:O52"/>
    <mergeCell ref="C53:O53"/>
    <mergeCell ref="A54:A55"/>
    <mergeCell ref="B54:B55"/>
    <mergeCell ref="C54:O54"/>
    <mergeCell ref="C55:O55"/>
    <mergeCell ref="A56:O56"/>
    <mergeCell ref="C57:O57"/>
    <mergeCell ref="C58:O58"/>
    <mergeCell ref="C59:O59"/>
    <mergeCell ref="C60:O6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B6" sqref="B6"/>
    </sheetView>
  </sheetViews>
  <sheetFormatPr defaultRowHeight="15" x14ac:dyDescent="0.25"/>
  <cols>
    <col min="1" max="1" width="96.140625" customWidth="1"/>
    <col min="2" max="3" width="10.85546875" bestFit="1" customWidth="1"/>
    <col min="4" max="4" width="9.7109375" bestFit="1" customWidth="1"/>
    <col min="5" max="5" width="10.7109375" customWidth="1"/>
    <col min="6" max="6" width="11.5703125" customWidth="1"/>
    <col min="7" max="7" width="10.7109375" bestFit="1" customWidth="1"/>
    <col min="8" max="8" width="12.7109375" customWidth="1"/>
    <col min="9" max="9" width="9.7109375" bestFit="1" customWidth="1"/>
  </cols>
  <sheetData>
    <row r="1" spans="1:10" x14ac:dyDescent="0.25">
      <c r="A1" s="339" t="s">
        <v>157</v>
      </c>
      <c r="B1" s="339"/>
      <c r="C1" s="339"/>
      <c r="D1" s="339"/>
      <c r="E1" s="339"/>
      <c r="F1" s="339"/>
      <c r="G1" s="339"/>
      <c r="H1" s="339"/>
      <c r="I1" s="339"/>
    </row>
    <row r="2" spans="1:10" x14ac:dyDescent="0.25">
      <c r="A2" s="339"/>
      <c r="B2" s="339"/>
      <c r="C2" s="339"/>
      <c r="D2" s="339"/>
      <c r="E2" s="339"/>
      <c r="F2" s="339"/>
      <c r="G2" s="339"/>
      <c r="H2" s="339"/>
      <c r="I2" s="339"/>
    </row>
    <row r="3" spans="1:10" ht="17.25" x14ac:dyDescent="0.3">
      <c r="A3" s="313" t="s">
        <v>158</v>
      </c>
      <c r="B3" s="313"/>
      <c r="C3" s="313"/>
      <c r="D3" s="313"/>
      <c r="E3" s="313"/>
      <c r="F3" s="313"/>
      <c r="G3" s="313"/>
      <c r="H3" s="313"/>
      <c r="I3" s="313"/>
      <c r="J3" s="313"/>
    </row>
    <row r="4" spans="1:10" x14ac:dyDescent="0.25">
      <c r="A4" s="26" t="s">
        <v>61</v>
      </c>
      <c r="B4" s="340" t="s">
        <v>62</v>
      </c>
      <c r="C4" s="341"/>
      <c r="D4" s="341"/>
      <c r="E4" s="341"/>
      <c r="F4" s="341"/>
      <c r="G4" s="341"/>
      <c r="H4" s="341"/>
      <c r="I4" s="341"/>
      <c r="J4" s="341"/>
    </row>
    <row r="5" spans="1:10" x14ac:dyDescent="0.25">
      <c r="A5" s="27" t="s">
        <v>64</v>
      </c>
      <c r="B5" s="28" t="s">
        <v>58</v>
      </c>
      <c r="C5" s="28" t="s">
        <v>58</v>
      </c>
      <c r="D5" s="28" t="s">
        <v>58</v>
      </c>
      <c r="E5" s="28" t="s">
        <v>58</v>
      </c>
      <c r="F5" s="28" t="s">
        <v>58</v>
      </c>
      <c r="G5" s="28" t="s">
        <v>58</v>
      </c>
      <c r="H5" s="28" t="s">
        <v>58</v>
      </c>
      <c r="I5" s="28" t="s">
        <v>58</v>
      </c>
      <c r="J5" s="28" t="s">
        <v>58</v>
      </c>
    </row>
    <row r="6" spans="1:10" ht="30" x14ac:dyDescent="0.25">
      <c r="A6" s="30" t="s">
        <v>66</v>
      </c>
      <c r="B6" s="86" t="s">
        <v>159</v>
      </c>
      <c r="C6" s="270">
        <v>39731</v>
      </c>
      <c r="D6" s="87"/>
      <c r="E6" s="322">
        <v>41543</v>
      </c>
      <c r="F6" s="79">
        <v>40392</v>
      </c>
      <c r="G6" s="276">
        <v>40395</v>
      </c>
      <c r="H6" s="56" t="s">
        <v>73</v>
      </c>
      <c r="I6" s="279">
        <v>40849</v>
      </c>
      <c r="J6" s="88"/>
    </row>
    <row r="7" spans="1:10" x14ac:dyDescent="0.25">
      <c r="A7" s="30" t="s">
        <v>70</v>
      </c>
      <c r="B7" s="59">
        <v>40913</v>
      </c>
      <c r="C7" s="318"/>
      <c r="D7" s="87"/>
      <c r="E7" s="323"/>
      <c r="F7" s="89"/>
      <c r="G7" s="277"/>
      <c r="H7" s="60">
        <v>40841</v>
      </c>
      <c r="I7" s="308"/>
      <c r="J7" s="88"/>
    </row>
    <row r="8" spans="1:10" x14ac:dyDescent="0.25">
      <c r="A8" s="30" t="s">
        <v>72</v>
      </c>
      <c r="B8" s="35" t="s">
        <v>73</v>
      </c>
      <c r="C8" s="319"/>
      <c r="D8" s="61">
        <v>41414</v>
      </c>
      <c r="E8" s="324"/>
      <c r="F8" s="89"/>
      <c r="G8" s="278"/>
      <c r="H8" s="56" t="s">
        <v>73</v>
      </c>
      <c r="I8" s="309"/>
      <c r="J8" s="88"/>
    </row>
    <row r="9" spans="1:10" ht="30" x14ac:dyDescent="0.25">
      <c r="A9" s="38" t="s">
        <v>160</v>
      </c>
      <c r="B9" s="86" t="s">
        <v>76</v>
      </c>
      <c r="C9" s="291">
        <v>39731</v>
      </c>
      <c r="D9" s="87"/>
      <c r="E9" s="333">
        <v>41435</v>
      </c>
      <c r="F9" s="336" t="s">
        <v>178</v>
      </c>
      <c r="G9" s="90">
        <v>40395</v>
      </c>
      <c r="H9" s="337">
        <v>40843</v>
      </c>
      <c r="I9" s="91"/>
      <c r="J9" s="88"/>
    </row>
    <row r="10" spans="1:10" x14ac:dyDescent="0.25">
      <c r="A10" s="38" t="s">
        <v>161</v>
      </c>
      <c r="B10" s="59">
        <v>40912</v>
      </c>
      <c r="C10" s="331"/>
      <c r="D10" s="87"/>
      <c r="E10" s="334"/>
      <c r="F10" s="295"/>
      <c r="G10" s="55" t="s">
        <v>73</v>
      </c>
      <c r="H10" s="338"/>
      <c r="I10" s="92">
        <v>40739</v>
      </c>
      <c r="J10" s="88"/>
    </row>
    <row r="11" spans="1:10" x14ac:dyDescent="0.25">
      <c r="A11" s="38" t="s">
        <v>162</v>
      </c>
      <c r="B11" s="59">
        <v>40912</v>
      </c>
      <c r="C11" s="331"/>
      <c r="D11" s="87"/>
      <c r="E11" s="334"/>
      <c r="F11" s="295"/>
      <c r="G11" s="55" t="s">
        <v>73</v>
      </c>
      <c r="H11" s="93">
        <v>40844</v>
      </c>
      <c r="I11" s="91"/>
      <c r="J11" s="88"/>
    </row>
    <row r="12" spans="1:10" x14ac:dyDescent="0.25">
      <c r="A12" s="38" t="s">
        <v>163</v>
      </c>
      <c r="B12" s="59">
        <v>40913</v>
      </c>
      <c r="C12" s="331"/>
      <c r="D12" s="87"/>
      <c r="E12" s="334"/>
      <c r="F12" s="295"/>
      <c r="G12" s="55" t="s">
        <v>73</v>
      </c>
      <c r="H12" s="93">
        <v>40883</v>
      </c>
      <c r="I12" s="91"/>
      <c r="J12" s="88"/>
    </row>
    <row r="13" spans="1:10" x14ac:dyDescent="0.25">
      <c r="A13" s="38" t="s">
        <v>164</v>
      </c>
      <c r="B13" s="59">
        <v>40913</v>
      </c>
      <c r="C13" s="331"/>
      <c r="D13" s="87"/>
      <c r="E13" s="334"/>
      <c r="F13" s="295"/>
      <c r="G13" s="55" t="s">
        <v>73</v>
      </c>
      <c r="H13" s="93">
        <v>40883</v>
      </c>
      <c r="I13" s="91"/>
      <c r="J13" s="88"/>
    </row>
    <row r="14" spans="1:10" x14ac:dyDescent="0.25">
      <c r="A14" s="38" t="s">
        <v>165</v>
      </c>
      <c r="B14" s="59">
        <v>40913</v>
      </c>
      <c r="C14" s="331"/>
      <c r="D14" s="87"/>
      <c r="E14" s="334"/>
      <c r="F14" s="295"/>
      <c r="G14" s="55" t="s">
        <v>73</v>
      </c>
      <c r="H14" s="93">
        <v>40886</v>
      </c>
      <c r="I14" s="91"/>
      <c r="J14" s="88"/>
    </row>
    <row r="15" spans="1:10" x14ac:dyDescent="0.25">
      <c r="A15" s="38" t="s">
        <v>166</v>
      </c>
      <c r="B15" s="59">
        <v>40913</v>
      </c>
      <c r="C15" s="331"/>
      <c r="D15" s="87"/>
      <c r="E15" s="334"/>
      <c r="F15" s="295"/>
      <c r="G15" s="55" t="s">
        <v>73</v>
      </c>
      <c r="H15" s="93">
        <v>40890</v>
      </c>
      <c r="I15" s="91"/>
      <c r="J15" s="88"/>
    </row>
    <row r="16" spans="1:10" x14ac:dyDescent="0.25">
      <c r="A16" s="38" t="s">
        <v>167</v>
      </c>
      <c r="B16" s="59">
        <v>40914</v>
      </c>
      <c r="C16" s="331"/>
      <c r="D16" s="87"/>
      <c r="E16" s="334"/>
      <c r="F16" s="295"/>
      <c r="G16" s="55" t="s">
        <v>73</v>
      </c>
      <c r="H16" s="93">
        <v>40886</v>
      </c>
      <c r="I16" s="91"/>
      <c r="J16" s="88"/>
    </row>
    <row r="17" spans="1:10" x14ac:dyDescent="0.25">
      <c r="A17" s="38" t="s">
        <v>168</v>
      </c>
      <c r="B17" s="59">
        <v>40914</v>
      </c>
      <c r="C17" s="331"/>
      <c r="D17" s="87"/>
      <c r="E17" s="334"/>
      <c r="F17" s="295"/>
      <c r="G17" s="55" t="s">
        <v>73</v>
      </c>
      <c r="H17" s="93">
        <v>40890</v>
      </c>
      <c r="I17" s="91"/>
      <c r="J17" s="88"/>
    </row>
    <row r="18" spans="1:10" x14ac:dyDescent="0.25">
      <c r="A18" s="38" t="s">
        <v>169</v>
      </c>
      <c r="B18" s="59">
        <v>40914</v>
      </c>
      <c r="C18" s="331"/>
      <c r="D18" s="87"/>
      <c r="E18" s="334"/>
      <c r="F18" s="295"/>
      <c r="G18" s="55" t="s">
        <v>73</v>
      </c>
      <c r="H18" s="93">
        <v>40892</v>
      </c>
      <c r="I18" s="91"/>
      <c r="J18" s="88"/>
    </row>
    <row r="19" spans="1:10" x14ac:dyDescent="0.25">
      <c r="A19" s="38" t="s">
        <v>170</v>
      </c>
      <c r="B19" s="59">
        <v>40917</v>
      </c>
      <c r="C19" s="331"/>
      <c r="D19" s="87"/>
      <c r="E19" s="334"/>
      <c r="F19" s="295"/>
      <c r="G19" s="55" t="s">
        <v>73</v>
      </c>
      <c r="H19" s="93">
        <v>40898</v>
      </c>
      <c r="I19" s="91"/>
      <c r="J19" s="88"/>
    </row>
    <row r="20" spans="1:10" x14ac:dyDescent="0.25">
      <c r="A20" s="38" t="s">
        <v>171</v>
      </c>
      <c r="B20" s="59">
        <v>40919</v>
      </c>
      <c r="C20" s="331"/>
      <c r="D20" s="87"/>
      <c r="E20" s="334"/>
      <c r="F20" s="295"/>
      <c r="G20" s="55" t="s">
        <v>73</v>
      </c>
      <c r="H20" s="93">
        <v>40904</v>
      </c>
      <c r="I20" s="91"/>
      <c r="J20" s="88"/>
    </row>
    <row r="21" spans="1:10" x14ac:dyDescent="0.25">
      <c r="A21" s="38" t="s">
        <v>172</v>
      </c>
      <c r="B21" s="59">
        <v>40921</v>
      </c>
      <c r="C21" s="332"/>
      <c r="D21" s="87"/>
      <c r="E21" s="335"/>
      <c r="F21" s="295"/>
      <c r="G21" s="55" t="s">
        <v>73</v>
      </c>
      <c r="H21" s="93">
        <v>40904</v>
      </c>
      <c r="I21" s="91"/>
      <c r="J21" s="88"/>
    </row>
    <row r="22" spans="1:10" x14ac:dyDescent="0.25">
      <c r="A22" s="44" t="s">
        <v>78</v>
      </c>
      <c r="B22" s="59">
        <v>40889</v>
      </c>
      <c r="C22" s="291">
        <v>39731</v>
      </c>
      <c r="D22" s="87"/>
      <c r="E22" s="333">
        <v>41543</v>
      </c>
      <c r="F22" s="295"/>
      <c r="G22" s="94"/>
      <c r="H22" s="56" t="s">
        <v>73</v>
      </c>
      <c r="I22" s="279">
        <v>40739</v>
      </c>
      <c r="J22" s="88"/>
    </row>
    <row r="23" spans="1:10" x14ac:dyDescent="0.25">
      <c r="A23" s="44" t="s">
        <v>173</v>
      </c>
      <c r="B23" s="59">
        <v>40912</v>
      </c>
      <c r="C23" s="331"/>
      <c r="D23" s="87"/>
      <c r="E23" s="334"/>
      <c r="F23" s="295"/>
      <c r="G23" s="94"/>
      <c r="H23" s="93">
        <v>40840</v>
      </c>
      <c r="I23" s="308"/>
      <c r="J23" s="88"/>
    </row>
    <row r="24" spans="1:10" x14ac:dyDescent="0.25">
      <c r="A24" s="44" t="s">
        <v>174</v>
      </c>
      <c r="B24" s="59">
        <v>40918</v>
      </c>
      <c r="C24" s="331"/>
      <c r="D24" s="87"/>
      <c r="E24" s="334"/>
      <c r="F24" s="295"/>
      <c r="G24" s="94"/>
      <c r="H24" s="93">
        <v>40297</v>
      </c>
      <c r="I24" s="308"/>
      <c r="J24" s="88"/>
    </row>
    <row r="25" spans="1:10" x14ac:dyDescent="0.25">
      <c r="A25" s="44" t="s">
        <v>175</v>
      </c>
      <c r="B25" s="59">
        <v>40918</v>
      </c>
      <c r="C25" s="331"/>
      <c r="D25" s="87"/>
      <c r="E25" s="334"/>
      <c r="F25" s="296"/>
      <c r="G25" s="94"/>
      <c r="H25" s="93">
        <v>40841</v>
      </c>
      <c r="I25" s="308"/>
      <c r="J25" s="88"/>
    </row>
    <row r="26" spans="1:10" x14ac:dyDescent="0.25">
      <c r="A26" s="44" t="s">
        <v>176</v>
      </c>
      <c r="B26" s="35" t="s">
        <v>73</v>
      </c>
      <c r="C26" s="332"/>
      <c r="D26" s="87"/>
      <c r="E26" s="335"/>
      <c r="F26" s="95"/>
      <c r="G26" s="94"/>
      <c r="H26" s="56" t="s">
        <v>73</v>
      </c>
      <c r="I26" s="309"/>
      <c r="J26" s="88"/>
    </row>
    <row r="27" spans="1:10" x14ac:dyDescent="0.25">
      <c r="A27" s="44" t="s">
        <v>81</v>
      </c>
      <c r="B27" s="35" t="s">
        <v>73</v>
      </c>
      <c r="C27" s="96">
        <v>2005</v>
      </c>
      <c r="D27" s="97">
        <v>39753</v>
      </c>
      <c r="E27" s="98">
        <v>41543</v>
      </c>
      <c r="F27" s="95"/>
      <c r="G27" s="90">
        <v>40471</v>
      </c>
      <c r="H27" s="56" t="s">
        <v>73</v>
      </c>
      <c r="I27" s="92">
        <v>40805</v>
      </c>
      <c r="J27" s="88"/>
    </row>
    <row r="28" spans="1:10" x14ac:dyDescent="0.25">
      <c r="A28" s="44" t="s">
        <v>82</v>
      </c>
      <c r="B28" s="59">
        <v>41163</v>
      </c>
      <c r="C28" s="99">
        <v>39300</v>
      </c>
      <c r="D28" s="63" t="s">
        <v>73</v>
      </c>
      <c r="E28" s="98">
        <v>41542</v>
      </c>
      <c r="F28" s="95"/>
      <c r="G28" s="90">
        <v>40416</v>
      </c>
      <c r="H28" s="56" t="s">
        <v>73</v>
      </c>
      <c r="I28" s="92">
        <v>40746</v>
      </c>
      <c r="J28" s="88"/>
    </row>
    <row r="29" spans="1:10" x14ac:dyDescent="0.25">
      <c r="A29" s="44" t="s">
        <v>85</v>
      </c>
      <c r="B29" s="59">
        <v>40889</v>
      </c>
      <c r="C29" s="100"/>
      <c r="D29" s="63" t="s">
        <v>73</v>
      </c>
      <c r="E29" s="98">
        <v>41543</v>
      </c>
      <c r="F29" s="95"/>
      <c r="G29" s="90">
        <v>40416</v>
      </c>
      <c r="H29" s="56" t="s">
        <v>73</v>
      </c>
      <c r="I29" s="92">
        <v>40746</v>
      </c>
      <c r="J29" s="88"/>
    </row>
    <row r="30" spans="1:10" x14ac:dyDescent="0.25">
      <c r="A30" s="54" t="s">
        <v>88</v>
      </c>
      <c r="B30" s="59">
        <v>40819</v>
      </c>
      <c r="C30" s="101">
        <v>40893</v>
      </c>
      <c r="D30" s="61">
        <v>40935</v>
      </c>
      <c r="E30" s="102">
        <v>41557</v>
      </c>
      <c r="F30" s="95"/>
      <c r="G30" s="94"/>
      <c r="H30" s="56" t="s">
        <v>73</v>
      </c>
      <c r="I30" s="92">
        <v>40851</v>
      </c>
      <c r="J30" s="103"/>
    </row>
    <row r="31" spans="1:10" x14ac:dyDescent="0.25">
      <c r="A31" s="57" t="s">
        <v>90</v>
      </c>
      <c r="B31" s="300"/>
      <c r="C31" s="301"/>
      <c r="D31" s="301"/>
      <c r="E31" s="301"/>
      <c r="F31" s="301"/>
      <c r="G31" s="301"/>
      <c r="H31" s="301"/>
      <c r="I31" s="301"/>
      <c r="J31" s="301"/>
    </row>
    <row r="32" spans="1:10" x14ac:dyDescent="0.25">
      <c r="A32" s="58" t="s">
        <v>91</v>
      </c>
      <c r="B32" s="104"/>
      <c r="C32" s="105"/>
      <c r="D32" s="105"/>
      <c r="E32" s="40">
        <v>41557</v>
      </c>
      <c r="F32" s="106"/>
      <c r="G32" s="288"/>
      <c r="H32" s="289"/>
      <c r="I32" s="290"/>
      <c r="J32" s="48"/>
    </row>
    <row r="33" spans="1:10" x14ac:dyDescent="0.25">
      <c r="A33" s="44" t="s">
        <v>92</v>
      </c>
      <c r="B33" s="59">
        <v>40917</v>
      </c>
      <c r="C33" s="96"/>
      <c r="D33" s="50">
        <v>39657</v>
      </c>
      <c r="E33" s="64" t="s">
        <v>73</v>
      </c>
      <c r="F33" s="68"/>
      <c r="G33" s="107"/>
      <c r="H33" s="60">
        <v>40898</v>
      </c>
      <c r="I33" s="108"/>
      <c r="J33" s="33"/>
    </row>
    <row r="34" spans="1:10" x14ac:dyDescent="0.25">
      <c r="A34" s="44" t="s">
        <v>93</v>
      </c>
      <c r="B34" s="59">
        <v>40918</v>
      </c>
      <c r="C34" s="96"/>
      <c r="D34" s="61">
        <v>39657</v>
      </c>
      <c r="E34" s="64" t="s">
        <v>73</v>
      </c>
      <c r="F34" s="68"/>
      <c r="G34" s="107"/>
      <c r="H34" s="60">
        <v>40898</v>
      </c>
      <c r="I34" s="108"/>
      <c r="J34" s="33"/>
    </row>
    <row r="35" spans="1:10" x14ac:dyDescent="0.25">
      <c r="A35" s="44" t="s">
        <v>94</v>
      </c>
      <c r="B35" s="59">
        <v>40918</v>
      </c>
      <c r="C35" s="100"/>
      <c r="D35" s="61">
        <v>39657</v>
      </c>
      <c r="E35" s="64" t="s">
        <v>73</v>
      </c>
      <c r="F35" s="68"/>
      <c r="G35" s="107"/>
      <c r="H35" s="60">
        <v>40899</v>
      </c>
      <c r="I35" s="108"/>
      <c r="J35" s="33"/>
    </row>
    <row r="36" spans="1:10" x14ac:dyDescent="0.25">
      <c r="A36" s="328" t="s">
        <v>95</v>
      </c>
      <c r="B36" s="329"/>
      <c r="C36" s="329"/>
      <c r="D36" s="329"/>
      <c r="E36" s="329"/>
      <c r="F36" s="329"/>
      <c r="G36" s="329"/>
      <c r="H36" s="329"/>
      <c r="I36" s="329"/>
      <c r="J36" s="330"/>
    </row>
    <row r="37" spans="1:10" x14ac:dyDescent="0.25">
      <c r="A37" s="44" t="s">
        <v>96</v>
      </c>
      <c r="B37" s="59">
        <v>40917</v>
      </c>
      <c r="C37" s="109"/>
      <c r="D37" s="61">
        <v>39638</v>
      </c>
      <c r="E37" s="110"/>
      <c r="F37" s="68"/>
      <c r="G37" s="107"/>
      <c r="H37" s="60">
        <v>40912</v>
      </c>
      <c r="I37" s="108"/>
      <c r="J37" s="111"/>
    </row>
    <row r="38" spans="1:10" x14ac:dyDescent="0.25">
      <c r="A38" s="44" t="s">
        <v>97</v>
      </c>
      <c r="B38" s="59">
        <v>40919</v>
      </c>
      <c r="C38" s="100"/>
      <c r="D38" s="61">
        <v>39638</v>
      </c>
      <c r="E38" s="110"/>
      <c r="F38" s="68"/>
      <c r="G38" s="107"/>
      <c r="H38" s="60">
        <v>40914</v>
      </c>
      <c r="I38" s="108"/>
      <c r="J38" s="111"/>
    </row>
    <row r="39" spans="1:10" x14ac:dyDescent="0.25">
      <c r="A39" s="44" t="s">
        <v>98</v>
      </c>
      <c r="B39" s="59">
        <v>40920</v>
      </c>
      <c r="C39" s="96"/>
      <c r="D39" s="61">
        <v>39640</v>
      </c>
      <c r="E39" s="110"/>
      <c r="F39" s="68"/>
      <c r="G39" s="107"/>
      <c r="H39" s="60">
        <v>40917</v>
      </c>
      <c r="I39" s="108"/>
      <c r="J39" s="111"/>
    </row>
    <row r="40" spans="1:10" x14ac:dyDescent="0.25">
      <c r="A40" s="58" t="s">
        <v>99</v>
      </c>
      <c r="B40" s="35" t="s">
        <v>73</v>
      </c>
      <c r="C40" s="109"/>
      <c r="D40" s="63" t="s">
        <v>73</v>
      </c>
      <c r="E40" s="110"/>
      <c r="F40" s="68"/>
      <c r="G40" s="107"/>
      <c r="H40" s="56" t="s">
        <v>73</v>
      </c>
      <c r="I40" s="108"/>
      <c r="J40" s="111"/>
    </row>
    <row r="41" spans="1:10" x14ac:dyDescent="0.25">
      <c r="A41" s="58" t="s">
        <v>100</v>
      </c>
      <c r="B41" s="267"/>
      <c r="C41" s="268"/>
      <c r="D41" s="268"/>
      <c r="E41" s="268"/>
      <c r="F41" s="268"/>
      <c r="G41" s="268"/>
      <c r="H41" s="268"/>
      <c r="I41" s="268"/>
      <c r="J41" s="269"/>
    </row>
    <row r="42" spans="1:10" x14ac:dyDescent="0.25">
      <c r="A42" s="44" t="s">
        <v>101</v>
      </c>
      <c r="B42" s="59">
        <v>40915</v>
      </c>
      <c r="C42" s="96"/>
      <c r="D42" s="61">
        <v>39643</v>
      </c>
      <c r="E42" s="110"/>
      <c r="F42" s="68"/>
      <c r="G42" s="107"/>
      <c r="H42" s="60">
        <v>40905</v>
      </c>
      <c r="I42" s="108"/>
      <c r="J42" s="33"/>
    </row>
    <row r="43" spans="1:10" x14ac:dyDescent="0.25">
      <c r="A43" s="44" t="s">
        <v>102</v>
      </c>
      <c r="B43" s="59">
        <v>40916</v>
      </c>
      <c r="C43" s="109"/>
      <c r="D43" s="61">
        <v>39643</v>
      </c>
      <c r="E43" s="110"/>
      <c r="F43" s="68"/>
      <c r="G43" s="107"/>
      <c r="H43" s="60">
        <v>40906</v>
      </c>
      <c r="I43" s="108"/>
      <c r="J43" s="33"/>
    </row>
    <row r="44" spans="1:10" x14ac:dyDescent="0.25">
      <c r="A44" s="44" t="s">
        <v>103</v>
      </c>
      <c r="B44" s="59">
        <v>40920</v>
      </c>
      <c r="C44" s="100"/>
      <c r="D44" s="61">
        <v>39643</v>
      </c>
      <c r="E44" s="110"/>
      <c r="F44" s="68"/>
      <c r="G44" s="107"/>
      <c r="H44" s="60">
        <v>40907</v>
      </c>
      <c r="I44" s="108"/>
      <c r="J44" s="33"/>
    </row>
    <row r="45" spans="1:10" x14ac:dyDescent="0.25">
      <c r="A45" s="44" t="s">
        <v>104</v>
      </c>
      <c r="B45" s="59">
        <v>40920</v>
      </c>
      <c r="C45" s="96"/>
      <c r="D45" s="63" t="s">
        <v>73</v>
      </c>
      <c r="E45" s="110"/>
      <c r="F45" s="68"/>
      <c r="G45" s="107"/>
      <c r="H45" s="60">
        <v>40911</v>
      </c>
      <c r="I45" s="108"/>
      <c r="J45" s="33"/>
    </row>
    <row r="46" spans="1:10" x14ac:dyDescent="0.25">
      <c r="A46" s="44" t="s">
        <v>105</v>
      </c>
      <c r="B46" s="59">
        <v>40921</v>
      </c>
      <c r="C46" s="109"/>
      <c r="D46" s="61">
        <v>39644</v>
      </c>
      <c r="E46" s="110"/>
      <c r="F46" s="68"/>
      <c r="G46" s="107"/>
      <c r="H46" s="60">
        <v>40911</v>
      </c>
      <c r="I46" s="108"/>
      <c r="J46" s="33"/>
    </row>
    <row r="47" spans="1:10" x14ac:dyDescent="0.25">
      <c r="A47" s="44" t="s">
        <v>106</v>
      </c>
      <c r="B47" s="59">
        <v>40921</v>
      </c>
      <c r="C47" s="96"/>
      <c r="D47" s="61">
        <v>39644</v>
      </c>
      <c r="E47" s="110"/>
      <c r="F47" s="68"/>
      <c r="G47" s="107"/>
      <c r="H47" s="60">
        <v>40912</v>
      </c>
      <c r="I47" s="108"/>
      <c r="J47" s="33"/>
    </row>
    <row r="48" spans="1:10" x14ac:dyDescent="0.25">
      <c r="A48" s="58" t="s">
        <v>107</v>
      </c>
      <c r="B48" s="282" t="s">
        <v>108</v>
      </c>
      <c r="C48" s="283"/>
      <c r="D48" s="283"/>
      <c r="E48" s="283"/>
      <c r="F48" s="283"/>
      <c r="G48" s="283"/>
      <c r="H48" s="283"/>
      <c r="I48" s="283"/>
      <c r="J48" s="284"/>
    </row>
    <row r="49" spans="1:10" x14ac:dyDescent="0.25">
      <c r="A49" s="44" t="s">
        <v>109</v>
      </c>
      <c r="B49" s="285"/>
      <c r="C49" s="286"/>
      <c r="D49" s="286"/>
      <c r="E49" s="286"/>
      <c r="F49" s="286"/>
      <c r="G49" s="286"/>
      <c r="H49" s="286"/>
      <c r="I49" s="286"/>
      <c r="J49" s="287"/>
    </row>
    <row r="50" spans="1:10" ht="30" x14ac:dyDescent="0.25">
      <c r="A50" s="30" t="s">
        <v>110</v>
      </c>
      <c r="B50" s="82" t="s">
        <v>111</v>
      </c>
      <c r="C50" s="101">
        <v>38987</v>
      </c>
      <c r="D50" s="61">
        <v>38804</v>
      </c>
      <c r="E50" s="110"/>
      <c r="F50" s="79">
        <v>40036</v>
      </c>
      <c r="G50" s="107"/>
      <c r="H50" s="56" t="s">
        <v>73</v>
      </c>
      <c r="I50" s="80">
        <v>41355</v>
      </c>
      <c r="J50" s="33"/>
    </row>
    <row r="51" spans="1:10" x14ac:dyDescent="0.25">
      <c r="A51" s="30" t="s">
        <v>112</v>
      </c>
      <c r="B51" s="59">
        <v>40219</v>
      </c>
      <c r="C51" s="96"/>
      <c r="D51" s="63" t="s">
        <v>73</v>
      </c>
      <c r="E51" s="110"/>
      <c r="F51" s="79"/>
      <c r="G51" s="107"/>
      <c r="H51" s="56" t="s">
        <v>73</v>
      </c>
      <c r="I51" s="80">
        <v>40722</v>
      </c>
      <c r="J51" s="33"/>
    </row>
    <row r="52" spans="1:10" ht="30" x14ac:dyDescent="0.25">
      <c r="A52" s="81" t="s">
        <v>113</v>
      </c>
      <c r="B52" s="82" t="s">
        <v>114</v>
      </c>
      <c r="C52" s="96"/>
      <c r="D52" s="61">
        <v>38804</v>
      </c>
      <c r="E52" s="110"/>
      <c r="F52" s="79">
        <v>40036</v>
      </c>
      <c r="G52" s="107"/>
      <c r="H52" s="56" t="s">
        <v>73</v>
      </c>
      <c r="I52" s="80">
        <v>40737</v>
      </c>
      <c r="J52" s="33"/>
    </row>
    <row r="53" spans="1:10" x14ac:dyDescent="0.25">
      <c r="A53" s="246" t="s">
        <v>177</v>
      </c>
      <c r="B53" s="246"/>
      <c r="C53" s="246"/>
      <c r="D53" s="246"/>
      <c r="E53" s="246"/>
      <c r="F53" s="246"/>
      <c r="G53" s="246"/>
      <c r="H53" s="246"/>
      <c r="I53" s="246"/>
    </row>
  </sheetData>
  <mergeCells count="20">
    <mergeCell ref="A1:I2"/>
    <mergeCell ref="A3:J3"/>
    <mergeCell ref="B4:J4"/>
    <mergeCell ref="C6:C8"/>
    <mergeCell ref="E6:E8"/>
    <mergeCell ref="G6:G8"/>
    <mergeCell ref="I6:I8"/>
    <mergeCell ref="C9:C21"/>
    <mergeCell ref="E9:E21"/>
    <mergeCell ref="F9:F25"/>
    <mergeCell ref="H9:H10"/>
    <mergeCell ref="C22:C26"/>
    <mergeCell ref="E22:E26"/>
    <mergeCell ref="A53:I53"/>
    <mergeCell ref="I22:I26"/>
    <mergeCell ref="B31:J31"/>
    <mergeCell ref="G32:I32"/>
    <mergeCell ref="A36:J36"/>
    <mergeCell ref="B41:J41"/>
    <mergeCell ref="B48:J4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abSelected="1" topLeftCell="A11" workbookViewId="0">
      <selection activeCell="M56" sqref="M56"/>
    </sheetView>
  </sheetViews>
  <sheetFormatPr defaultRowHeight="15" x14ac:dyDescent="0.25"/>
  <cols>
    <col min="1" max="1" width="30.28515625" customWidth="1"/>
    <col min="7" max="7" width="24.140625" customWidth="1"/>
    <col min="8" max="8" width="8.7109375" customWidth="1"/>
    <col min="9" max="9" width="19.5703125" customWidth="1"/>
    <col min="10" max="10" width="10.5703125" customWidth="1"/>
    <col min="11" max="11" width="20.42578125" customWidth="1"/>
    <col min="12" max="12" width="7.5703125" customWidth="1"/>
    <col min="13" max="13" width="23.42578125" customWidth="1"/>
  </cols>
  <sheetData>
    <row r="1" spans="1:13" ht="18.75" x14ac:dyDescent="0.3">
      <c r="A1" s="459" t="s">
        <v>179</v>
      </c>
      <c r="B1" s="460"/>
      <c r="C1" s="460"/>
      <c r="D1" s="460"/>
      <c r="E1" s="460"/>
      <c r="F1" s="460"/>
      <c r="G1" s="460"/>
      <c r="H1" s="460"/>
      <c r="I1" s="460"/>
      <c r="J1" s="460"/>
      <c r="K1" s="460"/>
      <c r="L1" s="460"/>
      <c r="M1" s="461"/>
    </row>
    <row r="2" spans="1:13" ht="15.75" x14ac:dyDescent="0.25">
      <c r="A2" s="462" t="s">
        <v>180</v>
      </c>
      <c r="B2" s="463"/>
      <c r="C2" s="463"/>
      <c r="D2" s="463"/>
      <c r="E2" s="463"/>
      <c r="F2" s="463"/>
      <c r="G2" s="464" t="s">
        <v>181</v>
      </c>
      <c r="H2" s="465"/>
      <c r="I2" s="465"/>
      <c r="J2" s="465"/>
      <c r="K2" s="465"/>
      <c r="L2" s="465"/>
      <c r="M2" s="466"/>
    </row>
    <row r="3" spans="1:13" x14ac:dyDescent="0.25">
      <c r="A3" s="473" t="s">
        <v>182</v>
      </c>
      <c r="B3" s="474"/>
      <c r="C3" s="474"/>
      <c r="D3" s="474"/>
      <c r="E3" s="474"/>
      <c r="F3" s="475"/>
      <c r="G3" s="467"/>
      <c r="H3" s="468"/>
      <c r="I3" s="468"/>
      <c r="J3" s="468"/>
      <c r="K3" s="468"/>
      <c r="L3" s="468"/>
      <c r="M3" s="469"/>
    </row>
    <row r="4" spans="1:13" x14ac:dyDescent="0.25">
      <c r="A4" s="473" t="s">
        <v>183</v>
      </c>
      <c r="B4" s="474"/>
      <c r="C4" s="474"/>
      <c r="D4" s="474"/>
      <c r="E4" s="474"/>
      <c r="F4" s="474"/>
      <c r="G4" s="470"/>
      <c r="H4" s="471"/>
      <c r="I4" s="471"/>
      <c r="J4" s="471"/>
      <c r="K4" s="471"/>
      <c r="L4" s="471"/>
      <c r="M4" s="472"/>
    </row>
    <row r="5" spans="1:13" x14ac:dyDescent="0.25">
      <c r="A5" s="473" t="s">
        <v>184</v>
      </c>
      <c r="B5" s="474"/>
      <c r="C5" s="474"/>
      <c r="D5" s="474"/>
      <c r="E5" s="474"/>
      <c r="F5" s="474"/>
      <c r="G5" s="476"/>
      <c r="H5" s="476"/>
      <c r="I5" s="476"/>
      <c r="J5" s="476"/>
      <c r="K5" s="476"/>
      <c r="L5" s="476"/>
      <c r="M5" s="477"/>
    </row>
    <row r="6" spans="1:13" x14ac:dyDescent="0.25">
      <c r="A6" s="431" t="s">
        <v>185</v>
      </c>
      <c r="B6" s="432"/>
      <c r="C6" s="432"/>
      <c r="D6" s="432"/>
      <c r="E6" s="432"/>
      <c r="F6" s="432"/>
      <c r="G6" s="432"/>
      <c r="H6" s="432"/>
      <c r="I6" s="432"/>
      <c r="J6" s="432"/>
      <c r="K6" s="432"/>
      <c r="L6" s="432"/>
      <c r="M6" s="433"/>
    </row>
    <row r="7" spans="1:13" x14ac:dyDescent="0.25">
      <c r="A7" s="448" t="s">
        <v>186</v>
      </c>
      <c r="B7" s="449"/>
      <c r="C7" s="449"/>
      <c r="D7" s="449"/>
      <c r="E7" s="449"/>
      <c r="F7" s="449"/>
      <c r="G7" s="449"/>
      <c r="H7" s="449"/>
      <c r="I7" s="449"/>
      <c r="J7" s="449"/>
      <c r="K7" s="449"/>
      <c r="L7" s="449"/>
      <c r="M7" s="450"/>
    </row>
    <row r="8" spans="1:13" x14ac:dyDescent="0.25">
      <c r="A8" s="451" t="s">
        <v>187</v>
      </c>
      <c r="B8" s="451"/>
      <c r="C8" s="451"/>
      <c r="D8" s="451"/>
      <c r="E8" s="451"/>
      <c r="F8" s="451"/>
      <c r="G8" s="451"/>
      <c r="H8" s="451"/>
      <c r="I8" s="451"/>
      <c r="J8" s="451"/>
    </row>
    <row r="9" spans="1:13" x14ac:dyDescent="0.25">
      <c r="A9" s="452"/>
      <c r="B9" s="452"/>
      <c r="C9" s="452"/>
      <c r="D9" s="452"/>
      <c r="E9" s="452"/>
      <c r="F9" s="452"/>
      <c r="G9" s="452"/>
      <c r="H9" s="452"/>
      <c r="I9" s="452"/>
      <c r="J9" s="452"/>
    </row>
    <row r="10" spans="1:13" ht="15.75" x14ac:dyDescent="0.25">
      <c r="A10" s="453" t="s">
        <v>62</v>
      </c>
      <c r="B10" s="455" t="s">
        <v>188</v>
      </c>
      <c r="C10" s="456"/>
      <c r="D10" s="456"/>
      <c r="E10" s="456"/>
      <c r="F10" s="456"/>
      <c r="G10" s="456"/>
      <c r="H10" s="456"/>
      <c r="I10" s="456"/>
      <c r="J10" s="456"/>
    </row>
    <row r="11" spans="1:13" x14ac:dyDescent="0.25">
      <c r="A11" s="454"/>
      <c r="B11" s="112">
        <v>2010</v>
      </c>
      <c r="C11" s="112">
        <v>2011</v>
      </c>
      <c r="D11" s="112">
        <v>2012</v>
      </c>
      <c r="E11" s="112">
        <v>2013</v>
      </c>
      <c r="F11" s="112">
        <v>2014</v>
      </c>
      <c r="G11" s="112">
        <v>2015</v>
      </c>
      <c r="H11" s="112">
        <v>2016</v>
      </c>
      <c r="I11" s="112">
        <v>2017</v>
      </c>
      <c r="J11" s="112">
        <v>2018</v>
      </c>
    </row>
    <row r="12" spans="1:13" x14ac:dyDescent="0.25">
      <c r="A12" s="113" t="s">
        <v>14</v>
      </c>
      <c r="B12" s="35">
        <v>8.5</v>
      </c>
      <c r="C12" s="35">
        <f>16+7.5</f>
        <v>23.5</v>
      </c>
      <c r="D12" s="35">
        <f>15+16.25</f>
        <v>31.25</v>
      </c>
      <c r="E12" s="35">
        <f>7.5+4.5</f>
        <v>12</v>
      </c>
      <c r="F12" s="35"/>
      <c r="G12" s="35"/>
      <c r="H12" s="35"/>
      <c r="I12" s="35"/>
      <c r="J12" s="35"/>
    </row>
    <row r="13" spans="1:13" x14ac:dyDescent="0.25">
      <c r="A13" s="100" t="s">
        <v>26</v>
      </c>
      <c r="B13" s="114">
        <v>8.5</v>
      </c>
      <c r="C13" s="114">
        <f xml:space="preserve"> 4+10+7.5</f>
        <v>21.5</v>
      </c>
      <c r="D13" s="114">
        <v>15</v>
      </c>
      <c r="E13" s="114">
        <v>20</v>
      </c>
      <c r="F13" s="114"/>
      <c r="G13" s="114"/>
      <c r="H13" s="114"/>
      <c r="I13" s="114"/>
      <c r="J13" s="114"/>
    </row>
    <row r="14" spans="1:13" x14ac:dyDescent="0.25">
      <c r="A14" s="115" t="s">
        <v>20</v>
      </c>
      <c r="B14" s="63">
        <v>8.5</v>
      </c>
      <c r="C14" s="63">
        <v>7.5</v>
      </c>
      <c r="D14" s="63">
        <v>1</v>
      </c>
      <c r="E14" s="63">
        <v>33.5</v>
      </c>
      <c r="F14" s="63">
        <v>2</v>
      </c>
      <c r="G14" s="63"/>
      <c r="H14" s="63"/>
      <c r="I14" s="63"/>
      <c r="J14" s="63"/>
    </row>
    <row r="15" spans="1:13" x14ac:dyDescent="0.25">
      <c r="A15" s="116" t="s">
        <v>29</v>
      </c>
      <c r="B15" s="457" t="s">
        <v>189</v>
      </c>
      <c r="C15" s="458"/>
      <c r="D15" s="458"/>
      <c r="E15" s="64">
        <v>4.5</v>
      </c>
      <c r="F15" s="64"/>
      <c r="G15" s="64"/>
      <c r="H15" s="64"/>
      <c r="I15" s="64"/>
      <c r="J15" s="64"/>
    </row>
    <row r="16" spans="1:13" x14ac:dyDescent="0.25">
      <c r="A16" s="117" t="s">
        <v>37</v>
      </c>
      <c r="B16" s="118">
        <f>8.5+1+1+1</f>
        <v>11.5</v>
      </c>
      <c r="C16" s="118">
        <f>7.5+16+2+1+1</f>
        <v>27.5</v>
      </c>
      <c r="D16" s="118">
        <v>0</v>
      </c>
      <c r="E16" s="118">
        <f>4.5+1+13</f>
        <v>18.5</v>
      </c>
      <c r="F16" s="118"/>
      <c r="G16" s="118"/>
      <c r="H16" s="118"/>
      <c r="I16" s="118"/>
      <c r="J16" s="118"/>
    </row>
    <row r="17" spans="1:12" x14ac:dyDescent="0.25">
      <c r="A17" s="119" t="s">
        <v>40</v>
      </c>
      <c r="B17" s="55">
        <v>8.5</v>
      </c>
      <c r="C17" s="55">
        <f>4+7.5+6</f>
        <v>17.5</v>
      </c>
      <c r="D17" s="55">
        <f>2+6+10</f>
        <v>18</v>
      </c>
      <c r="E17" s="55">
        <f>4.5</f>
        <v>4.5</v>
      </c>
      <c r="F17" s="55"/>
      <c r="G17" s="55"/>
      <c r="H17" s="55"/>
      <c r="I17" s="55"/>
      <c r="J17" s="55"/>
    </row>
    <row r="18" spans="1:12" x14ac:dyDescent="0.25">
      <c r="A18" s="120" t="s">
        <v>44</v>
      </c>
      <c r="B18" s="56" t="s">
        <v>189</v>
      </c>
      <c r="C18" s="56">
        <v>7.5</v>
      </c>
      <c r="D18" s="56">
        <v>0</v>
      </c>
      <c r="E18" s="56">
        <v>4.5</v>
      </c>
      <c r="F18" s="56"/>
      <c r="G18" s="56"/>
      <c r="H18" s="56"/>
      <c r="I18" s="56"/>
      <c r="J18" s="56"/>
    </row>
    <row r="19" spans="1:12" x14ac:dyDescent="0.25">
      <c r="A19" s="121" t="s">
        <v>48</v>
      </c>
      <c r="B19" s="437" t="s">
        <v>189</v>
      </c>
      <c r="C19" s="438"/>
      <c r="D19" s="122">
        <f>1</f>
        <v>1</v>
      </c>
      <c r="E19" s="122">
        <v>4.5</v>
      </c>
      <c r="F19" s="122"/>
      <c r="G19" s="122"/>
      <c r="H19" s="122"/>
      <c r="I19" s="122"/>
      <c r="J19" s="122"/>
    </row>
    <row r="20" spans="1:12" x14ac:dyDescent="0.25">
      <c r="A20" s="123" t="s">
        <v>52</v>
      </c>
      <c r="B20" s="439" t="s">
        <v>189</v>
      </c>
      <c r="C20" s="440"/>
      <c r="D20" s="440"/>
      <c r="E20" s="441"/>
      <c r="F20" s="123"/>
      <c r="G20" s="123"/>
      <c r="H20" s="123"/>
      <c r="I20" s="123"/>
      <c r="J20" s="123"/>
    </row>
    <row r="23" spans="1:12" ht="18.75" x14ac:dyDescent="0.25">
      <c r="A23" s="442" t="s">
        <v>60</v>
      </c>
      <c r="B23" s="443"/>
      <c r="C23" s="444"/>
    </row>
    <row r="24" spans="1:12" ht="15.75" x14ac:dyDescent="0.25">
      <c r="A24" s="445" t="s">
        <v>202</v>
      </c>
      <c r="B24" s="446"/>
      <c r="C24" s="447"/>
    </row>
    <row r="25" spans="1:12" x14ac:dyDescent="0.25">
      <c r="A25" s="397" t="s">
        <v>203</v>
      </c>
      <c r="B25" s="398"/>
      <c r="C25" s="399"/>
    </row>
    <row r="26" spans="1:12" x14ac:dyDescent="0.25">
      <c r="A26" s="397" t="s">
        <v>204</v>
      </c>
      <c r="B26" s="398"/>
      <c r="C26" s="399"/>
    </row>
    <row r="27" spans="1:12" x14ac:dyDescent="0.25">
      <c r="A27" s="162"/>
      <c r="B27" s="163"/>
      <c r="C27" s="164"/>
    </row>
    <row r="28" spans="1:12" x14ac:dyDescent="0.25">
      <c r="A28" s="431" t="s">
        <v>205</v>
      </c>
      <c r="B28" s="432"/>
      <c r="C28" s="433"/>
      <c r="E28" s="348" t="s">
        <v>271</v>
      </c>
      <c r="F28" s="348"/>
      <c r="G28" s="348"/>
      <c r="H28" s="348"/>
      <c r="I28" s="348"/>
      <c r="J28" s="348"/>
      <c r="K28" s="348"/>
      <c r="L28" s="348"/>
    </row>
    <row r="29" spans="1:12" x14ac:dyDescent="0.25">
      <c r="A29" s="397" t="s">
        <v>206</v>
      </c>
      <c r="B29" s="398"/>
      <c r="C29" s="399"/>
      <c r="E29" s="349"/>
      <c r="F29" s="349"/>
      <c r="G29" s="349"/>
      <c r="H29" s="349"/>
      <c r="I29" s="349"/>
      <c r="J29" s="349"/>
      <c r="K29" s="349"/>
      <c r="L29" s="349"/>
    </row>
    <row r="30" spans="1:12" ht="17.25" customHeight="1" x14ac:dyDescent="0.25">
      <c r="A30" s="397" t="s">
        <v>207</v>
      </c>
      <c r="B30" s="398"/>
      <c r="C30" s="399"/>
      <c r="E30" s="403" t="s">
        <v>62</v>
      </c>
      <c r="F30" s="404"/>
      <c r="G30" s="405" t="s">
        <v>58</v>
      </c>
      <c r="H30" s="406"/>
      <c r="I30" s="407" t="s">
        <v>58</v>
      </c>
      <c r="J30" s="408"/>
      <c r="K30" s="409" t="s">
        <v>58</v>
      </c>
      <c r="L30" s="410"/>
    </row>
    <row r="31" spans="1:12" ht="30.75" thickBot="1" x14ac:dyDescent="0.3">
      <c r="A31" s="162"/>
      <c r="B31" s="163"/>
      <c r="C31" s="164"/>
      <c r="E31" s="411" t="s">
        <v>212</v>
      </c>
      <c r="F31" s="412"/>
      <c r="G31" s="165" t="s">
        <v>213</v>
      </c>
      <c r="H31" s="165" t="s">
        <v>214</v>
      </c>
      <c r="I31" s="166" t="s">
        <v>213</v>
      </c>
      <c r="J31" s="166" t="s">
        <v>214</v>
      </c>
      <c r="K31" s="167" t="s">
        <v>213</v>
      </c>
      <c r="L31" s="167" t="s">
        <v>214</v>
      </c>
    </row>
    <row r="32" spans="1:12" ht="30" x14ac:dyDescent="0.25">
      <c r="A32" s="397" t="s">
        <v>208</v>
      </c>
      <c r="B32" s="398"/>
      <c r="C32" s="399"/>
      <c r="E32" s="413">
        <v>2010</v>
      </c>
      <c r="F32" s="414"/>
      <c r="G32" s="168" t="s">
        <v>215</v>
      </c>
      <c r="H32" s="168">
        <v>8.5</v>
      </c>
      <c r="I32" s="169" t="s">
        <v>216</v>
      </c>
      <c r="J32" s="193" t="s">
        <v>272</v>
      </c>
      <c r="K32" s="170" t="s">
        <v>215</v>
      </c>
      <c r="L32" s="170">
        <v>8.5</v>
      </c>
    </row>
    <row r="33" spans="1:12" ht="30" x14ac:dyDescent="0.25">
      <c r="A33" s="397" t="s">
        <v>209</v>
      </c>
      <c r="B33" s="398"/>
      <c r="C33" s="399"/>
      <c r="E33" s="415"/>
      <c r="F33" s="416"/>
      <c r="G33" s="419"/>
      <c r="H33" s="420"/>
      <c r="I33" s="171" t="s">
        <v>215</v>
      </c>
      <c r="J33" s="172">
        <v>8.5</v>
      </c>
      <c r="K33" s="425"/>
      <c r="L33" s="426"/>
    </row>
    <row r="34" spans="1:12" ht="45.75" thickBot="1" x14ac:dyDescent="0.3">
      <c r="A34" s="434" t="s">
        <v>210</v>
      </c>
      <c r="B34" s="435"/>
      <c r="C34" s="436"/>
      <c r="E34" s="415"/>
      <c r="F34" s="416"/>
      <c r="G34" s="421"/>
      <c r="H34" s="422"/>
      <c r="I34" s="173" t="s">
        <v>217</v>
      </c>
      <c r="J34" s="173" t="s">
        <v>272</v>
      </c>
      <c r="K34" s="427"/>
      <c r="L34" s="428"/>
    </row>
    <row r="35" spans="1:12" ht="15.75" thickBot="1" x14ac:dyDescent="0.3">
      <c r="A35" s="397" t="s">
        <v>211</v>
      </c>
      <c r="B35" s="398"/>
      <c r="C35" s="399"/>
      <c r="E35" s="417"/>
      <c r="F35" s="418"/>
      <c r="G35" s="423"/>
      <c r="H35" s="424"/>
      <c r="I35" s="385"/>
      <c r="J35" s="386"/>
      <c r="K35" s="429"/>
      <c r="L35" s="430"/>
    </row>
    <row r="36" spans="1:12" ht="30" x14ac:dyDescent="0.25">
      <c r="A36" s="397"/>
      <c r="B36" s="398"/>
      <c r="C36" s="399"/>
      <c r="E36" s="371">
        <v>2011</v>
      </c>
      <c r="F36" s="372"/>
      <c r="G36" s="174" t="s">
        <v>218</v>
      </c>
      <c r="H36" s="174">
        <v>7.5</v>
      </c>
      <c r="I36" s="175" t="s">
        <v>218</v>
      </c>
      <c r="J36" s="176">
        <v>7.5</v>
      </c>
      <c r="K36" s="177" t="s">
        <v>218</v>
      </c>
      <c r="L36" s="177">
        <v>7.5</v>
      </c>
    </row>
    <row r="37" spans="1:12" ht="30" x14ac:dyDescent="0.25">
      <c r="A37" s="397"/>
      <c r="B37" s="398"/>
      <c r="C37" s="399"/>
      <c r="E37" s="373"/>
      <c r="F37" s="352"/>
      <c r="G37" s="178"/>
      <c r="H37" s="179"/>
      <c r="I37" s="180" t="s">
        <v>219</v>
      </c>
      <c r="J37" s="180">
        <v>4</v>
      </c>
      <c r="K37" s="377"/>
      <c r="L37" s="378"/>
    </row>
    <row r="38" spans="1:12" ht="30" x14ac:dyDescent="0.25">
      <c r="A38" s="400"/>
      <c r="B38" s="401"/>
      <c r="C38" s="402"/>
      <c r="E38" s="373"/>
      <c r="F38" s="352"/>
      <c r="G38" s="181"/>
      <c r="H38" s="182"/>
      <c r="I38" s="180" t="s">
        <v>220</v>
      </c>
      <c r="J38" s="180">
        <v>10</v>
      </c>
      <c r="K38" s="379"/>
      <c r="L38" s="380"/>
    </row>
    <row r="39" spans="1:12" ht="30" x14ac:dyDescent="0.25">
      <c r="E39" s="373"/>
      <c r="F39" s="352"/>
      <c r="G39" s="181"/>
      <c r="H39" s="182"/>
      <c r="I39" s="180" t="s">
        <v>221</v>
      </c>
      <c r="J39" s="180"/>
      <c r="K39" s="379"/>
      <c r="L39" s="380"/>
    </row>
    <row r="40" spans="1:12" x14ac:dyDescent="0.25">
      <c r="E40" s="373"/>
      <c r="F40" s="352"/>
      <c r="G40" s="181"/>
      <c r="H40" s="182"/>
      <c r="I40" s="180" t="s">
        <v>222</v>
      </c>
      <c r="J40" s="180">
        <v>2</v>
      </c>
      <c r="K40" s="379"/>
      <c r="L40" s="380"/>
    </row>
    <row r="41" spans="1:12" ht="45" x14ac:dyDescent="0.25">
      <c r="E41" s="373"/>
      <c r="F41" s="352"/>
      <c r="G41" s="181"/>
      <c r="H41" s="182"/>
      <c r="I41" s="180" t="s">
        <v>223</v>
      </c>
      <c r="J41" s="180"/>
      <c r="K41" s="379"/>
      <c r="L41" s="380"/>
    </row>
    <row r="42" spans="1:12" ht="30.75" thickBot="1" x14ac:dyDescent="0.3">
      <c r="E42" s="387"/>
      <c r="F42" s="388"/>
      <c r="G42" s="183"/>
      <c r="H42" s="184"/>
      <c r="I42" s="185" t="s">
        <v>224</v>
      </c>
      <c r="J42" s="185"/>
      <c r="K42" s="389"/>
      <c r="L42" s="390"/>
    </row>
    <row r="43" spans="1:12" ht="15.75" thickBot="1" x14ac:dyDescent="0.3">
      <c r="E43" s="391" t="s">
        <v>225</v>
      </c>
      <c r="F43" s="392"/>
      <c r="G43" s="393">
        <v>7.5</v>
      </c>
      <c r="H43" s="394"/>
      <c r="I43" s="385">
        <f>7.5+4+10</f>
        <v>21.5</v>
      </c>
      <c r="J43" s="386"/>
      <c r="K43" s="395">
        <f>7.5</f>
        <v>7.5</v>
      </c>
      <c r="L43" s="396"/>
    </row>
    <row r="44" spans="1:12" ht="30" x14ac:dyDescent="0.25">
      <c r="E44" s="371">
        <v>2012</v>
      </c>
      <c r="F44" s="372"/>
      <c r="G44" s="174" t="s">
        <v>226</v>
      </c>
      <c r="H44" s="174">
        <v>6</v>
      </c>
      <c r="I44" s="175" t="s">
        <v>226</v>
      </c>
      <c r="J44" s="175">
        <v>6</v>
      </c>
      <c r="K44" s="177" t="s">
        <v>226</v>
      </c>
      <c r="L44" s="177">
        <v>6</v>
      </c>
    </row>
    <row r="45" spans="1:12" ht="75" x14ac:dyDescent="0.25">
      <c r="E45" s="373"/>
      <c r="F45" s="352"/>
      <c r="G45" s="375" t="s">
        <v>227</v>
      </c>
      <c r="H45" s="375" t="s">
        <v>228</v>
      </c>
      <c r="I45" s="180" t="s">
        <v>229</v>
      </c>
      <c r="J45" s="180">
        <v>15</v>
      </c>
      <c r="K45" s="186" t="s">
        <v>230</v>
      </c>
      <c r="L45" s="186">
        <v>1</v>
      </c>
    </row>
    <row r="46" spans="1:12" ht="45" x14ac:dyDescent="0.25">
      <c r="E46" s="373"/>
      <c r="F46" s="352"/>
      <c r="G46" s="376"/>
      <c r="H46" s="376"/>
      <c r="I46" s="180" t="s">
        <v>231</v>
      </c>
      <c r="J46" s="180"/>
      <c r="K46" s="377"/>
      <c r="L46" s="378"/>
    </row>
    <row r="47" spans="1:12" ht="45" x14ac:dyDescent="0.25">
      <c r="E47" s="373"/>
      <c r="F47" s="352"/>
      <c r="G47" s="187" t="s">
        <v>232</v>
      </c>
      <c r="H47" s="187">
        <v>15</v>
      </c>
      <c r="I47" s="180" t="s">
        <v>223</v>
      </c>
      <c r="J47" s="180"/>
      <c r="K47" s="379"/>
      <c r="L47" s="380"/>
    </row>
    <row r="48" spans="1:12" ht="45.75" thickBot="1" x14ac:dyDescent="0.3">
      <c r="E48" s="374"/>
      <c r="F48" s="347"/>
      <c r="G48" s="187" t="s">
        <v>233</v>
      </c>
      <c r="H48" s="187">
        <v>16.25</v>
      </c>
      <c r="I48" s="185" t="s">
        <v>234</v>
      </c>
      <c r="J48" s="185"/>
      <c r="K48" s="381"/>
      <c r="L48" s="382"/>
    </row>
    <row r="49" spans="5:12" ht="15.75" thickBot="1" x14ac:dyDescent="0.3">
      <c r="E49" s="383" t="s">
        <v>235</v>
      </c>
      <c r="F49" s="384"/>
      <c r="G49" s="367">
        <f>15+16.25</f>
        <v>31.25</v>
      </c>
      <c r="H49" s="368"/>
      <c r="I49" s="385">
        <f>15</f>
        <v>15</v>
      </c>
      <c r="J49" s="386"/>
      <c r="K49" s="342">
        <f>1+6</f>
        <v>7</v>
      </c>
      <c r="L49" s="343"/>
    </row>
    <row r="50" spans="5:12" ht="45" x14ac:dyDescent="0.25">
      <c r="E50" s="350">
        <v>2013</v>
      </c>
      <c r="F50" s="345"/>
      <c r="G50" s="188" t="s">
        <v>236</v>
      </c>
      <c r="H50" s="188">
        <v>2.5</v>
      </c>
      <c r="I50" s="175" t="s">
        <v>237</v>
      </c>
      <c r="J50" s="175"/>
      <c r="K50" s="189" t="s">
        <v>238</v>
      </c>
      <c r="L50" s="189">
        <v>6</v>
      </c>
    </row>
    <row r="51" spans="5:12" ht="75" x14ac:dyDescent="0.25">
      <c r="E51" s="351"/>
      <c r="F51" s="352"/>
      <c r="G51" s="187" t="s">
        <v>239</v>
      </c>
      <c r="H51" s="187">
        <v>1</v>
      </c>
      <c r="I51" s="180" t="s">
        <v>240</v>
      </c>
      <c r="J51" s="180"/>
      <c r="K51" s="186" t="s">
        <v>241</v>
      </c>
      <c r="L51" s="186">
        <v>4</v>
      </c>
    </row>
    <row r="52" spans="5:12" ht="45" x14ac:dyDescent="0.25">
      <c r="E52" s="351"/>
      <c r="F52" s="352"/>
      <c r="G52" s="187" t="s">
        <v>242</v>
      </c>
      <c r="H52" s="187">
        <v>1</v>
      </c>
      <c r="I52" s="180" t="s">
        <v>243</v>
      </c>
      <c r="J52" s="180"/>
      <c r="K52" s="186" t="s">
        <v>244</v>
      </c>
      <c r="L52" s="186">
        <v>4.5</v>
      </c>
    </row>
    <row r="53" spans="5:12" ht="60" x14ac:dyDescent="0.25">
      <c r="E53" s="351"/>
      <c r="F53" s="352"/>
      <c r="G53" s="187" t="s">
        <v>245</v>
      </c>
      <c r="H53" s="187">
        <v>1</v>
      </c>
      <c r="I53" s="180" t="s">
        <v>246</v>
      </c>
      <c r="J53" s="180"/>
      <c r="K53" s="186" t="s">
        <v>247</v>
      </c>
      <c r="L53" s="186">
        <v>1</v>
      </c>
    </row>
    <row r="54" spans="5:12" ht="90" x14ac:dyDescent="0.25">
      <c r="E54" s="351"/>
      <c r="F54" s="352"/>
      <c r="G54" s="187" t="s">
        <v>248</v>
      </c>
      <c r="H54" s="187">
        <v>2</v>
      </c>
      <c r="I54" s="180" t="s">
        <v>249</v>
      </c>
      <c r="J54" s="180"/>
      <c r="K54" s="186" t="s">
        <v>250</v>
      </c>
      <c r="L54" s="186">
        <v>1</v>
      </c>
    </row>
    <row r="55" spans="5:12" ht="75" x14ac:dyDescent="0.25">
      <c r="E55" s="351"/>
      <c r="F55" s="352"/>
      <c r="G55" s="187" t="s">
        <v>244</v>
      </c>
      <c r="H55" s="187">
        <v>4.5</v>
      </c>
      <c r="I55" s="180" t="s">
        <v>244</v>
      </c>
      <c r="J55" s="180">
        <v>4.5</v>
      </c>
      <c r="K55" s="186" t="s">
        <v>251</v>
      </c>
      <c r="L55" s="186">
        <v>1.5</v>
      </c>
    </row>
    <row r="56" spans="5:12" ht="75" x14ac:dyDescent="0.25">
      <c r="E56" s="351"/>
      <c r="F56" s="352"/>
      <c r="G56" s="353"/>
      <c r="H56" s="354"/>
      <c r="I56" s="180" t="s">
        <v>252</v>
      </c>
      <c r="J56" s="180"/>
      <c r="K56" s="186" t="s">
        <v>253</v>
      </c>
      <c r="L56" s="186">
        <v>1</v>
      </c>
    </row>
    <row r="57" spans="5:12" ht="90" x14ac:dyDescent="0.25">
      <c r="E57" s="351"/>
      <c r="F57" s="352"/>
      <c r="G57" s="355"/>
      <c r="H57" s="356"/>
      <c r="I57" s="180" t="s">
        <v>254</v>
      </c>
      <c r="J57" s="180"/>
      <c r="K57" s="186" t="s">
        <v>255</v>
      </c>
      <c r="L57" s="186">
        <v>1</v>
      </c>
    </row>
    <row r="58" spans="5:12" ht="30" x14ac:dyDescent="0.25">
      <c r="E58" s="351"/>
      <c r="F58" s="352"/>
      <c r="G58" s="355"/>
      <c r="H58" s="356"/>
      <c r="I58" s="180" t="s">
        <v>256</v>
      </c>
      <c r="J58" s="180"/>
      <c r="K58" s="186" t="s">
        <v>257</v>
      </c>
      <c r="L58" s="186">
        <v>1</v>
      </c>
    </row>
    <row r="59" spans="5:12" ht="30" x14ac:dyDescent="0.25">
      <c r="E59" s="351"/>
      <c r="F59" s="352"/>
      <c r="G59" s="355"/>
      <c r="H59" s="356"/>
      <c r="I59" s="190" t="s">
        <v>258</v>
      </c>
      <c r="J59" s="190">
        <v>20</v>
      </c>
      <c r="K59" s="191" t="s">
        <v>259</v>
      </c>
      <c r="L59" s="191">
        <v>1</v>
      </c>
    </row>
    <row r="60" spans="5:12" ht="45" x14ac:dyDescent="0.25">
      <c r="E60" s="351"/>
      <c r="F60" s="352"/>
      <c r="G60" s="355"/>
      <c r="H60" s="356"/>
      <c r="I60" s="359"/>
      <c r="J60" s="360"/>
      <c r="K60" s="191" t="s">
        <v>260</v>
      </c>
      <c r="L60" s="191">
        <v>1</v>
      </c>
    </row>
    <row r="61" spans="5:12" x14ac:dyDescent="0.25">
      <c r="E61" s="351"/>
      <c r="F61" s="352"/>
      <c r="G61" s="355"/>
      <c r="H61" s="356"/>
      <c r="I61" s="361"/>
      <c r="J61" s="362"/>
      <c r="K61" s="186" t="s">
        <v>261</v>
      </c>
      <c r="L61" s="186">
        <v>1</v>
      </c>
    </row>
    <row r="62" spans="5:12" ht="45" x14ac:dyDescent="0.25">
      <c r="E62" s="351"/>
      <c r="F62" s="352"/>
      <c r="G62" s="355"/>
      <c r="H62" s="356"/>
      <c r="I62" s="361"/>
      <c r="J62" s="362"/>
      <c r="K62" s="186" t="s">
        <v>262</v>
      </c>
      <c r="L62" s="186">
        <v>1</v>
      </c>
    </row>
    <row r="63" spans="5:12" ht="30" x14ac:dyDescent="0.25">
      <c r="E63" s="351"/>
      <c r="F63" s="352"/>
      <c r="G63" s="355"/>
      <c r="H63" s="356"/>
      <c r="I63" s="361"/>
      <c r="J63" s="362"/>
      <c r="K63" s="186" t="s">
        <v>263</v>
      </c>
      <c r="L63" s="186">
        <v>5</v>
      </c>
    </row>
    <row r="64" spans="5:12" ht="45" x14ac:dyDescent="0.25">
      <c r="E64" s="351"/>
      <c r="F64" s="352"/>
      <c r="G64" s="355"/>
      <c r="H64" s="356"/>
      <c r="I64" s="361"/>
      <c r="J64" s="362"/>
      <c r="K64" s="186" t="s">
        <v>264</v>
      </c>
      <c r="L64" s="186">
        <v>0.5</v>
      </c>
    </row>
    <row r="65" spans="5:12" ht="45" x14ac:dyDescent="0.25">
      <c r="E65" s="351"/>
      <c r="F65" s="352"/>
      <c r="G65" s="355"/>
      <c r="H65" s="356"/>
      <c r="I65" s="361"/>
      <c r="J65" s="362"/>
      <c r="K65" s="189" t="s">
        <v>265</v>
      </c>
      <c r="L65" s="189">
        <v>1</v>
      </c>
    </row>
    <row r="66" spans="5:12" ht="30" x14ac:dyDescent="0.25">
      <c r="E66" s="351"/>
      <c r="F66" s="352"/>
      <c r="G66" s="355"/>
      <c r="H66" s="356"/>
      <c r="I66" s="361"/>
      <c r="J66" s="362"/>
      <c r="K66" s="189" t="s">
        <v>266</v>
      </c>
      <c r="L66" s="189">
        <v>1</v>
      </c>
    </row>
    <row r="67" spans="5:12" ht="60" x14ac:dyDescent="0.25">
      <c r="E67" s="351"/>
      <c r="F67" s="352"/>
      <c r="G67" s="357"/>
      <c r="H67" s="358"/>
      <c r="I67" s="363"/>
      <c r="J67" s="364"/>
      <c r="K67" s="189" t="s">
        <v>267</v>
      </c>
      <c r="L67" s="189">
        <v>1</v>
      </c>
    </row>
    <row r="68" spans="5:12" x14ac:dyDescent="0.25">
      <c r="E68" s="365" t="s">
        <v>268</v>
      </c>
      <c r="F68" s="366"/>
      <c r="G68" s="367">
        <f>12</f>
        <v>12</v>
      </c>
      <c r="H68" s="368"/>
      <c r="I68" s="369">
        <v>20</v>
      </c>
      <c r="J68" s="370"/>
      <c r="K68" s="342">
        <f>SUM(L50:L67)</f>
        <v>33.5</v>
      </c>
      <c r="L68" s="343"/>
    </row>
    <row r="69" spans="5:12" x14ac:dyDescent="0.25">
      <c r="E69" s="344">
        <v>2014</v>
      </c>
      <c r="F69" s="345"/>
      <c r="G69" s="188"/>
      <c r="H69" s="188"/>
      <c r="I69" s="192"/>
      <c r="J69" s="192"/>
      <c r="K69" s="189" t="s">
        <v>269</v>
      </c>
      <c r="L69" s="189">
        <v>1</v>
      </c>
    </row>
    <row r="70" spans="5:12" x14ac:dyDescent="0.25">
      <c r="E70" s="346"/>
      <c r="F70" s="347"/>
      <c r="G70" s="187"/>
      <c r="H70" s="187"/>
      <c r="I70" s="180"/>
      <c r="J70" s="180"/>
      <c r="K70" s="186" t="s">
        <v>270</v>
      </c>
      <c r="L70" s="186">
        <v>1</v>
      </c>
    </row>
  </sheetData>
  <mergeCells count="58">
    <mergeCell ref="A5:F5"/>
    <mergeCell ref="G5:M5"/>
    <mergeCell ref="A1:M1"/>
    <mergeCell ref="A2:F2"/>
    <mergeCell ref="G2:M4"/>
    <mergeCell ref="A3:F3"/>
    <mergeCell ref="A4:F4"/>
    <mergeCell ref="A26:C26"/>
    <mergeCell ref="A6:M6"/>
    <mergeCell ref="A7:M7"/>
    <mergeCell ref="A8:J9"/>
    <mergeCell ref="A10:A11"/>
    <mergeCell ref="B10:J10"/>
    <mergeCell ref="B15:D15"/>
    <mergeCell ref="B19:C19"/>
    <mergeCell ref="B20:E20"/>
    <mergeCell ref="A23:C23"/>
    <mergeCell ref="A24:C24"/>
    <mergeCell ref="A25:C25"/>
    <mergeCell ref="A28:C28"/>
    <mergeCell ref="A29:C29"/>
    <mergeCell ref="A30:C30"/>
    <mergeCell ref="A32:C32"/>
    <mergeCell ref="A33:C33"/>
    <mergeCell ref="A35:C38"/>
    <mergeCell ref="E30:F30"/>
    <mergeCell ref="G30:H30"/>
    <mergeCell ref="I30:J30"/>
    <mergeCell ref="K30:L30"/>
    <mergeCell ref="E31:F31"/>
    <mergeCell ref="E32:F35"/>
    <mergeCell ref="G33:H35"/>
    <mergeCell ref="K33:L35"/>
    <mergeCell ref="I35:J35"/>
    <mergeCell ref="A34:C34"/>
    <mergeCell ref="K49:L49"/>
    <mergeCell ref="E36:F42"/>
    <mergeCell ref="K37:L42"/>
    <mergeCell ref="E43:F43"/>
    <mergeCell ref="G43:H43"/>
    <mergeCell ref="I43:J43"/>
    <mergeCell ref="K43:L43"/>
    <mergeCell ref="K68:L68"/>
    <mergeCell ref="E69:F70"/>
    <mergeCell ref="E28:L29"/>
    <mergeCell ref="E50:F67"/>
    <mergeCell ref="G56:H67"/>
    <mergeCell ref="I60:J67"/>
    <mergeCell ref="E68:F68"/>
    <mergeCell ref="G68:H68"/>
    <mergeCell ref="I68:J68"/>
    <mergeCell ref="E44:F48"/>
    <mergeCell ref="G45:G46"/>
    <mergeCell ref="H45:H46"/>
    <mergeCell ref="K46:L48"/>
    <mergeCell ref="E49:F49"/>
    <mergeCell ref="G49:H49"/>
    <mergeCell ref="I49:J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N20" sqref="N20"/>
    </sheetView>
  </sheetViews>
  <sheetFormatPr defaultRowHeight="15" x14ac:dyDescent="0.25"/>
  <cols>
    <col min="1" max="1" width="17.85546875" customWidth="1"/>
    <col min="2" max="2" width="15.5703125" customWidth="1"/>
    <col min="3" max="3" width="15.85546875" customWidth="1"/>
    <col min="4" max="6" width="14.85546875" customWidth="1"/>
    <col min="7" max="10" width="11.28515625" customWidth="1"/>
    <col min="11" max="11" width="17.5703125" customWidth="1"/>
    <col min="12" max="12" width="10.28515625" customWidth="1"/>
  </cols>
  <sheetData>
    <row r="1" spans="1:12" ht="18.75" x14ac:dyDescent="0.3">
      <c r="A1" s="501" t="s">
        <v>190</v>
      </c>
      <c r="B1" s="501"/>
      <c r="C1" s="501"/>
      <c r="D1" s="501"/>
      <c r="E1" s="501"/>
      <c r="F1" s="501"/>
      <c r="G1" s="501"/>
      <c r="H1" s="501"/>
      <c r="I1" s="501"/>
      <c r="J1" s="501"/>
      <c r="K1" s="501"/>
      <c r="L1" s="501"/>
    </row>
    <row r="2" spans="1:12" ht="17.25" x14ac:dyDescent="0.3">
      <c r="A2" s="502" t="s">
        <v>62</v>
      </c>
      <c r="B2" s="503" t="s">
        <v>191</v>
      </c>
      <c r="C2" s="503" t="s">
        <v>192</v>
      </c>
      <c r="D2" s="503" t="s">
        <v>193</v>
      </c>
      <c r="E2" s="504" t="s">
        <v>194</v>
      </c>
      <c r="F2" s="505"/>
      <c r="G2" s="505"/>
      <c r="H2" s="505"/>
      <c r="I2" s="505"/>
      <c r="J2" s="506"/>
      <c r="K2" s="507" t="s">
        <v>195</v>
      </c>
      <c r="L2" s="509" t="s">
        <v>196</v>
      </c>
    </row>
    <row r="3" spans="1:12" x14ac:dyDescent="0.25">
      <c r="A3" s="502"/>
      <c r="B3" s="503"/>
      <c r="C3" s="503"/>
      <c r="D3" s="503"/>
      <c r="E3" s="124">
        <v>2010</v>
      </c>
      <c r="F3" s="124">
        <v>2011</v>
      </c>
      <c r="G3" s="124">
        <v>2012</v>
      </c>
      <c r="H3" s="124">
        <v>2013</v>
      </c>
      <c r="I3" s="124">
        <v>2014</v>
      </c>
      <c r="J3" s="125">
        <v>2015</v>
      </c>
      <c r="K3" s="508"/>
      <c r="L3" s="509"/>
    </row>
    <row r="4" spans="1:12" x14ac:dyDescent="0.25">
      <c r="A4" s="113" t="s">
        <v>58</v>
      </c>
      <c r="B4" s="126">
        <v>40908</v>
      </c>
      <c r="C4" s="126">
        <v>42003</v>
      </c>
      <c r="D4" s="127">
        <v>6</v>
      </c>
      <c r="E4" s="127"/>
      <c r="F4" s="127">
        <v>3</v>
      </c>
      <c r="G4" s="127">
        <v>3</v>
      </c>
      <c r="H4" s="127"/>
      <c r="I4" s="127"/>
      <c r="J4" s="127"/>
      <c r="K4" s="128"/>
      <c r="L4" s="127"/>
    </row>
    <row r="5" spans="1:12" x14ac:dyDescent="0.25">
      <c r="A5" s="100" t="s">
        <v>58</v>
      </c>
      <c r="B5" s="129">
        <v>41152</v>
      </c>
      <c r="C5" s="129">
        <v>42246</v>
      </c>
      <c r="D5" s="130">
        <v>6</v>
      </c>
      <c r="E5" s="130">
        <v>0</v>
      </c>
      <c r="F5" s="130">
        <v>1</v>
      </c>
      <c r="G5" s="130">
        <v>5</v>
      </c>
      <c r="H5" s="130"/>
      <c r="I5" s="130"/>
      <c r="J5" s="130"/>
      <c r="K5" s="131">
        <v>0</v>
      </c>
      <c r="L5" s="130">
        <v>6</v>
      </c>
    </row>
    <row r="6" spans="1:12" x14ac:dyDescent="0.25">
      <c r="A6" s="115" t="s">
        <v>58</v>
      </c>
      <c r="B6" s="132">
        <v>40956</v>
      </c>
      <c r="C6" s="132">
        <v>42062</v>
      </c>
      <c r="D6" s="133">
        <v>6</v>
      </c>
      <c r="E6" s="133">
        <v>2</v>
      </c>
      <c r="F6" s="133">
        <v>3</v>
      </c>
      <c r="G6" s="133">
        <v>1</v>
      </c>
      <c r="H6" s="133"/>
      <c r="I6" s="133"/>
      <c r="J6" s="133"/>
      <c r="K6" s="134">
        <v>0</v>
      </c>
      <c r="L6" s="133">
        <v>6</v>
      </c>
    </row>
    <row r="7" spans="1:12" x14ac:dyDescent="0.25">
      <c r="A7" s="116" t="s">
        <v>58</v>
      </c>
      <c r="B7" s="135">
        <v>41698</v>
      </c>
      <c r="C7" s="135">
        <v>42793</v>
      </c>
      <c r="D7" s="136">
        <v>6</v>
      </c>
      <c r="E7" s="482" t="s">
        <v>189</v>
      </c>
      <c r="F7" s="483"/>
      <c r="G7" s="484"/>
      <c r="H7" s="136">
        <v>3</v>
      </c>
      <c r="I7" s="136">
        <v>3</v>
      </c>
      <c r="J7" s="136"/>
      <c r="K7" s="137">
        <f xml:space="preserve"> 0</f>
        <v>0</v>
      </c>
      <c r="L7" s="136">
        <v>0</v>
      </c>
    </row>
    <row r="8" spans="1:12" x14ac:dyDescent="0.25">
      <c r="A8" s="117" t="s">
        <v>58</v>
      </c>
      <c r="B8" s="138">
        <v>40724</v>
      </c>
      <c r="C8" s="138">
        <v>41819</v>
      </c>
      <c r="D8" s="139">
        <v>6</v>
      </c>
      <c r="E8" s="139">
        <v>3</v>
      </c>
      <c r="F8" s="139">
        <v>3</v>
      </c>
      <c r="G8" s="139"/>
      <c r="H8" s="139"/>
      <c r="I8" s="139"/>
      <c r="J8" s="139"/>
      <c r="K8" s="140">
        <v>0</v>
      </c>
      <c r="L8" s="139">
        <v>6</v>
      </c>
    </row>
    <row r="9" spans="1:12" x14ac:dyDescent="0.25">
      <c r="A9" s="119" t="s">
        <v>58</v>
      </c>
      <c r="B9" s="141">
        <v>40877</v>
      </c>
      <c r="C9" s="142">
        <v>41972</v>
      </c>
      <c r="D9" s="143">
        <v>6</v>
      </c>
      <c r="E9" s="143">
        <v>0</v>
      </c>
      <c r="F9" s="143">
        <v>6</v>
      </c>
      <c r="G9" s="143">
        <v>2</v>
      </c>
      <c r="H9" s="143">
        <v>2</v>
      </c>
      <c r="I9" s="143">
        <v>1</v>
      </c>
      <c r="J9" s="143"/>
      <c r="K9" s="144">
        <f>5/6</f>
        <v>0.83333333333333337</v>
      </c>
      <c r="L9" s="143">
        <v>1</v>
      </c>
    </row>
    <row r="10" spans="1:12" x14ac:dyDescent="0.25">
      <c r="A10" s="120" t="s">
        <v>58</v>
      </c>
      <c r="B10" s="145">
        <v>41547</v>
      </c>
      <c r="C10" s="146">
        <v>42642</v>
      </c>
      <c r="D10" s="147">
        <v>6</v>
      </c>
      <c r="E10" s="485" t="s">
        <v>189</v>
      </c>
      <c r="F10" s="487"/>
      <c r="G10" s="147">
        <v>0</v>
      </c>
      <c r="H10" s="147">
        <v>6</v>
      </c>
      <c r="I10" s="147"/>
      <c r="J10" s="147"/>
      <c r="K10" s="148">
        <f>0</f>
        <v>0</v>
      </c>
      <c r="L10" s="147">
        <v>6</v>
      </c>
    </row>
    <row r="11" spans="1:12" x14ac:dyDescent="0.25">
      <c r="A11" s="121" t="s">
        <v>58</v>
      </c>
      <c r="B11" s="149">
        <v>41325</v>
      </c>
      <c r="C11" s="149">
        <v>42419</v>
      </c>
      <c r="D11" s="150">
        <v>6</v>
      </c>
      <c r="E11" s="492" t="s">
        <v>189</v>
      </c>
      <c r="F11" s="493"/>
      <c r="G11" s="494"/>
      <c r="H11" s="150">
        <v>6</v>
      </c>
      <c r="I11" s="150"/>
      <c r="J11" s="150"/>
      <c r="K11" s="151"/>
      <c r="L11" s="150"/>
    </row>
    <row r="12" spans="1:12" x14ac:dyDescent="0.25">
      <c r="A12" s="123" t="s">
        <v>58</v>
      </c>
      <c r="B12" s="33"/>
      <c r="C12" s="33"/>
      <c r="D12" s="33"/>
      <c r="E12" s="489" t="s">
        <v>189</v>
      </c>
      <c r="F12" s="490"/>
      <c r="G12" s="491"/>
      <c r="H12" s="152"/>
      <c r="I12" s="33"/>
      <c r="J12" s="33"/>
      <c r="K12" s="33"/>
      <c r="L12" s="33"/>
    </row>
    <row r="14" spans="1:12" ht="18.75" x14ac:dyDescent="0.3">
      <c r="A14" s="495" t="s">
        <v>197</v>
      </c>
      <c r="B14" s="495"/>
      <c r="C14" s="495"/>
      <c r="D14" s="495"/>
      <c r="E14" s="495"/>
      <c r="F14" s="495"/>
      <c r="G14" s="495"/>
      <c r="H14" s="495"/>
      <c r="I14" s="495"/>
      <c r="J14" s="495"/>
      <c r="K14" s="495"/>
      <c r="L14" s="495"/>
    </row>
    <row r="15" spans="1:12" ht="17.25" x14ac:dyDescent="0.3">
      <c r="A15" s="496" t="s">
        <v>62</v>
      </c>
      <c r="B15" s="478" t="s">
        <v>191</v>
      </c>
      <c r="C15" s="478" t="s">
        <v>192</v>
      </c>
      <c r="D15" s="478" t="s">
        <v>198</v>
      </c>
      <c r="E15" s="498" t="s">
        <v>199</v>
      </c>
      <c r="F15" s="499"/>
      <c r="G15" s="499"/>
      <c r="H15" s="499"/>
      <c r="I15" s="499"/>
      <c r="J15" s="500"/>
      <c r="K15" s="478" t="s">
        <v>200</v>
      </c>
      <c r="L15" s="480" t="s">
        <v>201</v>
      </c>
    </row>
    <row r="16" spans="1:12" x14ac:dyDescent="0.25">
      <c r="A16" s="497"/>
      <c r="B16" s="479"/>
      <c r="C16" s="479"/>
      <c r="D16" s="479"/>
      <c r="E16" s="153">
        <v>2010</v>
      </c>
      <c r="F16" s="153">
        <v>2011</v>
      </c>
      <c r="G16" s="153">
        <v>2012</v>
      </c>
      <c r="H16" s="153">
        <v>2013</v>
      </c>
      <c r="I16" s="153">
        <v>2014</v>
      </c>
      <c r="J16" s="154">
        <v>2015</v>
      </c>
      <c r="K16" s="479"/>
      <c r="L16" s="481"/>
    </row>
    <row r="17" spans="1:12" x14ac:dyDescent="0.25">
      <c r="A17" s="113" t="s">
        <v>58</v>
      </c>
      <c r="B17" s="155">
        <v>40908</v>
      </c>
      <c r="C17" s="155">
        <v>42003</v>
      </c>
      <c r="D17" s="35">
        <v>20</v>
      </c>
      <c r="E17" s="156">
        <v>8.5</v>
      </c>
      <c r="F17" s="127">
        <v>23.5</v>
      </c>
      <c r="G17" s="127">
        <f>15+16.25</f>
        <v>31.25</v>
      </c>
      <c r="H17" s="127">
        <v>7.5</v>
      </c>
      <c r="I17" s="127"/>
      <c r="J17" s="127"/>
      <c r="K17" s="128"/>
      <c r="L17" s="127"/>
    </row>
    <row r="18" spans="1:12" x14ac:dyDescent="0.25">
      <c r="A18" s="100" t="s">
        <v>58</v>
      </c>
      <c r="B18" s="129">
        <v>41152</v>
      </c>
      <c r="C18" s="129">
        <v>42246</v>
      </c>
      <c r="D18" s="114">
        <v>20</v>
      </c>
      <c r="E18" s="157">
        <v>8.5</v>
      </c>
      <c r="F18" s="130">
        <f xml:space="preserve"> 4+10</f>
        <v>14</v>
      </c>
      <c r="G18" s="130">
        <v>15</v>
      </c>
      <c r="H18" s="130">
        <v>20</v>
      </c>
      <c r="I18" s="130"/>
      <c r="J18" s="130"/>
      <c r="K18" s="131">
        <f>20/20</f>
        <v>1</v>
      </c>
      <c r="L18" s="130">
        <v>0</v>
      </c>
    </row>
    <row r="19" spans="1:12" x14ac:dyDescent="0.25">
      <c r="A19" s="115" t="s">
        <v>58</v>
      </c>
      <c r="B19" s="132">
        <v>40956</v>
      </c>
      <c r="C19" s="132">
        <v>42062</v>
      </c>
      <c r="D19" s="63">
        <v>20</v>
      </c>
      <c r="E19" s="158">
        <v>8.5</v>
      </c>
      <c r="F19" s="133"/>
      <c r="G19" s="133">
        <v>1</v>
      </c>
      <c r="H19" s="133">
        <v>33.5</v>
      </c>
      <c r="I19" s="133">
        <v>2</v>
      </c>
      <c r="J19" s="133"/>
      <c r="K19" s="134">
        <f>24/20</f>
        <v>1.2</v>
      </c>
      <c r="L19" s="133">
        <v>0</v>
      </c>
    </row>
    <row r="20" spans="1:12" x14ac:dyDescent="0.25">
      <c r="A20" s="116" t="s">
        <v>58</v>
      </c>
      <c r="B20" s="135">
        <v>41698</v>
      </c>
      <c r="C20" s="135">
        <v>42793</v>
      </c>
      <c r="D20" s="64">
        <v>20</v>
      </c>
      <c r="E20" s="482" t="s">
        <v>189</v>
      </c>
      <c r="F20" s="483"/>
      <c r="G20" s="483"/>
      <c r="H20" s="484"/>
      <c r="I20" s="159"/>
      <c r="J20" s="136"/>
      <c r="K20" s="137">
        <f>0/20</f>
        <v>0</v>
      </c>
      <c r="L20" s="136"/>
    </row>
    <row r="21" spans="1:12" x14ac:dyDescent="0.25">
      <c r="A21" s="117" t="s">
        <v>58</v>
      </c>
      <c r="B21" s="138">
        <v>40724</v>
      </c>
      <c r="C21" s="138">
        <v>41819</v>
      </c>
      <c r="D21" s="118">
        <v>20</v>
      </c>
      <c r="E21" s="139">
        <v>8.5</v>
      </c>
      <c r="F21" s="139">
        <v>7.5</v>
      </c>
      <c r="G21" s="139"/>
      <c r="H21" s="139"/>
      <c r="I21" s="139"/>
      <c r="J21" s="139"/>
      <c r="K21" s="140"/>
      <c r="L21" s="139"/>
    </row>
    <row r="22" spans="1:12" x14ac:dyDescent="0.25">
      <c r="A22" s="119" t="s">
        <v>58</v>
      </c>
      <c r="B22" s="141">
        <v>40877</v>
      </c>
      <c r="C22" s="142">
        <v>41972</v>
      </c>
      <c r="D22" s="55">
        <v>20</v>
      </c>
      <c r="E22" s="143">
        <v>8.5</v>
      </c>
      <c r="F22" s="143">
        <f>4+7.5</f>
        <v>11.5</v>
      </c>
      <c r="G22" s="143"/>
      <c r="H22" s="143">
        <f>10+4.5</f>
        <v>14.5</v>
      </c>
      <c r="I22" s="143"/>
      <c r="J22" s="143"/>
      <c r="K22" s="144">
        <f>14.5/20</f>
        <v>0.72499999999999998</v>
      </c>
      <c r="L22" s="143">
        <f>20-14.5</f>
        <v>5.5</v>
      </c>
    </row>
    <row r="23" spans="1:12" x14ac:dyDescent="0.25">
      <c r="A23" s="120" t="s">
        <v>58</v>
      </c>
      <c r="B23" s="145">
        <v>41547</v>
      </c>
      <c r="C23" s="146">
        <v>42642</v>
      </c>
      <c r="D23" s="56">
        <v>20</v>
      </c>
      <c r="E23" s="485" t="s">
        <v>189</v>
      </c>
      <c r="F23" s="486"/>
      <c r="G23" s="487"/>
      <c r="H23" s="160">
        <v>7.5</v>
      </c>
      <c r="I23" s="160"/>
      <c r="J23" s="147"/>
      <c r="K23" s="148"/>
      <c r="L23" s="147"/>
    </row>
    <row r="24" spans="1:12" x14ac:dyDescent="0.25">
      <c r="A24" s="121" t="s">
        <v>58</v>
      </c>
      <c r="B24" s="149">
        <v>41325</v>
      </c>
      <c r="C24" s="149">
        <v>42419</v>
      </c>
      <c r="D24" s="122">
        <v>20</v>
      </c>
      <c r="E24" s="437" t="s">
        <v>189</v>
      </c>
      <c r="F24" s="488"/>
      <c r="G24" s="438"/>
      <c r="H24" s="150"/>
      <c r="I24" s="150"/>
      <c r="J24" s="150"/>
      <c r="K24" s="151"/>
      <c r="L24" s="150"/>
    </row>
    <row r="25" spans="1:12" x14ac:dyDescent="0.25">
      <c r="A25" s="123" t="s">
        <v>58</v>
      </c>
      <c r="B25" s="161"/>
      <c r="C25" s="33"/>
      <c r="D25" s="33"/>
      <c r="E25" s="489" t="s">
        <v>189</v>
      </c>
      <c r="F25" s="490"/>
      <c r="G25" s="490"/>
      <c r="H25" s="491"/>
      <c r="I25" s="33"/>
      <c r="J25" s="33"/>
      <c r="K25" s="33"/>
      <c r="L25" s="33"/>
    </row>
  </sheetData>
  <mergeCells count="24">
    <mergeCell ref="A1:L1"/>
    <mergeCell ref="A2:A3"/>
    <mergeCell ref="B2:B3"/>
    <mergeCell ref="C2:C3"/>
    <mergeCell ref="D2:D3"/>
    <mergeCell ref="E2:J2"/>
    <mergeCell ref="K2:K3"/>
    <mergeCell ref="L2:L3"/>
    <mergeCell ref="E25:H25"/>
    <mergeCell ref="E7:G7"/>
    <mergeCell ref="E10:F10"/>
    <mergeCell ref="E11:G11"/>
    <mergeCell ref="E12:G12"/>
    <mergeCell ref="A14:L14"/>
    <mergeCell ref="A15:A16"/>
    <mergeCell ref="B15:B16"/>
    <mergeCell ref="C15:C16"/>
    <mergeCell ref="D15:D16"/>
    <mergeCell ref="E15:J15"/>
    <mergeCell ref="K15:K16"/>
    <mergeCell ref="L15:L16"/>
    <mergeCell ref="E20:H20"/>
    <mergeCell ref="E23:G23"/>
    <mergeCell ref="E24:G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Training Summary Checklist</vt:lpstr>
      <vt:lpstr>Pre &amp; Post Training VDH List</vt:lpstr>
      <vt:lpstr>Pre &amp; Post Training Full List</vt:lpstr>
      <vt:lpstr>Continuing Education Contact Hr</vt:lpstr>
      <vt:lpstr>Standardization</vt:lpstr>
    </vt:vector>
  </TitlesOfParts>
  <Company>Virginia IT Infrastructure Partnership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jda82975</dc:creator>
  <cp:lastModifiedBy>RachaelM</cp:lastModifiedBy>
  <dcterms:created xsi:type="dcterms:W3CDTF">2014-08-26T15:51:23Z</dcterms:created>
  <dcterms:modified xsi:type="dcterms:W3CDTF">2014-08-28T20:07:16Z</dcterms:modified>
</cp:coreProperties>
</file>